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530" activeTab="3"/>
  </bookViews>
  <sheets>
    <sheet name="Associates Summary" sheetId="9" r:id="rId1"/>
    <sheet name="Candidates Summary" sheetId="7" r:id="rId2"/>
    <sheet name="Members Summary" sheetId="8" r:id="rId3"/>
    <sheet name="Associates" sheetId="6" r:id="rId4"/>
    <sheet name="Candidates" sheetId="4" r:id="rId5"/>
    <sheet name="Members" sheetId="5" r:id="rId6"/>
  </sheets>
  <definedNames>
    <definedName name="_xlnm._FilterDatabase" localSheetId="4" hidden="1">Candidates!$A$1:$CB$155</definedName>
    <definedName name="_xlnm._FilterDatabase" localSheetId="1" hidden="1">'Candidates Summary'!$A$2:$M$82</definedName>
    <definedName name="_xlnm._FilterDatabase" localSheetId="5" hidden="1">Members!$A$1:$BX$156</definedName>
    <definedName name="_xlnm._FilterDatabase" localSheetId="2" hidden="1">'Members Summary'!$A$1:$K$60</definedName>
    <definedName name="BA">Candidates!#REF!</definedName>
    <definedName name="ID">Members!#REF!</definedName>
    <definedName name="PS">Members!#REF!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E3" i="9"/>
  <c r="D3" i="9"/>
  <c r="C3" i="9"/>
  <c r="M82" i="9"/>
  <c r="M81" i="9"/>
  <c r="M80" i="9"/>
  <c r="M79" i="9"/>
  <c r="M78" i="9"/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2" i="8"/>
  <c r="K4" i="7" l="1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3" i="7"/>
  <c r="M82" i="7"/>
  <c r="M81" i="7"/>
  <c r="M80" i="7"/>
  <c r="M79" i="7"/>
  <c r="M78" i="7"/>
  <c r="BW2" i="5" l="1"/>
  <c r="BW31" i="5"/>
  <c r="BR3" i="5"/>
  <c r="I3" i="8" s="1"/>
  <c r="BR4" i="5"/>
  <c r="I4" i="8" s="1"/>
  <c r="BR5" i="5"/>
  <c r="I5" i="8" s="1"/>
  <c r="BR6" i="5"/>
  <c r="I6" i="8" s="1"/>
  <c r="BR7" i="5"/>
  <c r="I7" i="8" s="1"/>
  <c r="BR8" i="5"/>
  <c r="I8" i="8" s="1"/>
  <c r="BR9" i="5"/>
  <c r="I9" i="8" s="1"/>
  <c r="BR10" i="5"/>
  <c r="I10" i="8" s="1"/>
  <c r="BR11" i="5"/>
  <c r="I11" i="8" s="1"/>
  <c r="BR12" i="5"/>
  <c r="I12" i="8" s="1"/>
  <c r="BR13" i="5"/>
  <c r="I13" i="8" s="1"/>
  <c r="BR14" i="5"/>
  <c r="I14" i="8" s="1"/>
  <c r="BR15" i="5"/>
  <c r="I15" i="8" s="1"/>
  <c r="BR16" i="5"/>
  <c r="I16" i="8" s="1"/>
  <c r="BR17" i="5"/>
  <c r="I17" i="8" s="1"/>
  <c r="BR18" i="5"/>
  <c r="I18" i="8" s="1"/>
  <c r="BR19" i="5"/>
  <c r="I19" i="8" s="1"/>
  <c r="BR20" i="5"/>
  <c r="I20" i="8" s="1"/>
  <c r="BR21" i="5"/>
  <c r="I21" i="8" s="1"/>
  <c r="BR22" i="5"/>
  <c r="I22" i="8" s="1"/>
  <c r="BR23" i="5"/>
  <c r="I23" i="8" s="1"/>
  <c r="BR24" i="5"/>
  <c r="I24" i="8" s="1"/>
  <c r="BR25" i="5"/>
  <c r="I25" i="8" s="1"/>
  <c r="BR26" i="5"/>
  <c r="I26" i="8" s="1"/>
  <c r="BR27" i="5"/>
  <c r="I27" i="8" s="1"/>
  <c r="BR28" i="5"/>
  <c r="I28" i="8" s="1"/>
  <c r="BR29" i="5"/>
  <c r="I29" i="8" s="1"/>
  <c r="BR30" i="5"/>
  <c r="I30" i="8" s="1"/>
  <c r="BR31" i="5"/>
  <c r="I31" i="8" s="1"/>
  <c r="BR32" i="5"/>
  <c r="I32" i="8" s="1"/>
  <c r="BR33" i="5"/>
  <c r="I33" i="8" s="1"/>
  <c r="BR34" i="5"/>
  <c r="I34" i="8" s="1"/>
  <c r="BR35" i="5"/>
  <c r="I35" i="8" s="1"/>
  <c r="BR36" i="5"/>
  <c r="I36" i="8" s="1"/>
  <c r="BR37" i="5"/>
  <c r="I37" i="8" s="1"/>
  <c r="BR38" i="5"/>
  <c r="I38" i="8" s="1"/>
  <c r="BR39" i="5"/>
  <c r="I39" i="8" s="1"/>
  <c r="BR40" i="5"/>
  <c r="I40" i="8" s="1"/>
  <c r="BR41" i="5"/>
  <c r="I41" i="8" s="1"/>
  <c r="BR42" i="5"/>
  <c r="I42" i="8" s="1"/>
  <c r="BR43" i="5"/>
  <c r="I43" i="8" s="1"/>
  <c r="BR44" i="5"/>
  <c r="I44" i="8" s="1"/>
  <c r="BR45" i="5"/>
  <c r="I45" i="8" s="1"/>
  <c r="BR46" i="5"/>
  <c r="I46" i="8" s="1"/>
  <c r="BR47" i="5"/>
  <c r="I47" i="8" s="1"/>
  <c r="BR48" i="5"/>
  <c r="I48" i="8" s="1"/>
  <c r="BR49" i="5"/>
  <c r="I49" i="8" s="1"/>
  <c r="BR50" i="5"/>
  <c r="I50" i="8" s="1"/>
  <c r="BR51" i="5"/>
  <c r="I51" i="8" s="1"/>
  <c r="BR52" i="5"/>
  <c r="I52" i="8" s="1"/>
  <c r="BR53" i="5"/>
  <c r="I53" i="8" s="1"/>
  <c r="BR54" i="5"/>
  <c r="I54" i="8" s="1"/>
  <c r="BR55" i="5"/>
  <c r="I55" i="8" s="1"/>
  <c r="BR56" i="5"/>
  <c r="I56" i="8" s="1"/>
  <c r="BR57" i="5"/>
  <c r="I57" i="8" s="1"/>
  <c r="BR58" i="5"/>
  <c r="I58" i="8" s="1"/>
  <c r="BR59" i="5"/>
  <c r="I59" i="8" s="1"/>
  <c r="BR60" i="5"/>
  <c r="I60" i="8" s="1"/>
  <c r="BR2" i="5"/>
  <c r="I2" i="8" s="1"/>
  <c r="AM2" i="5"/>
  <c r="AL2" i="5"/>
  <c r="F2" i="8" s="1"/>
  <c r="AE39" i="5"/>
  <c r="AE40" i="5"/>
  <c r="AE41" i="5"/>
  <c r="AE47" i="5"/>
  <c r="AE51" i="5"/>
  <c r="AE52" i="5"/>
  <c r="AE55" i="5"/>
  <c r="AE56" i="5"/>
  <c r="AE57" i="5"/>
  <c r="AE27" i="5"/>
  <c r="AE31" i="5"/>
  <c r="AE15" i="5"/>
  <c r="AE19" i="5"/>
  <c r="AE23" i="5"/>
  <c r="AE3" i="5"/>
  <c r="AE7" i="5"/>
  <c r="AE2" i="5"/>
  <c r="AD3" i="5"/>
  <c r="E3" i="8" s="1"/>
  <c r="AD4" i="5"/>
  <c r="AD5" i="5"/>
  <c r="AD6" i="5"/>
  <c r="AD7" i="5"/>
  <c r="E7" i="8" s="1"/>
  <c r="AD8" i="5"/>
  <c r="AD9" i="5"/>
  <c r="AD10" i="5"/>
  <c r="AD11" i="5"/>
  <c r="E11" i="8" s="1"/>
  <c r="AD12" i="5"/>
  <c r="AD13" i="5"/>
  <c r="AD14" i="5"/>
  <c r="AD15" i="5"/>
  <c r="E15" i="8" s="1"/>
  <c r="AD16" i="5"/>
  <c r="AD17" i="5"/>
  <c r="AD18" i="5"/>
  <c r="AD19" i="5"/>
  <c r="E19" i="8" s="1"/>
  <c r="AD20" i="5"/>
  <c r="AD21" i="5"/>
  <c r="AD22" i="5"/>
  <c r="AD23" i="5"/>
  <c r="E23" i="8" s="1"/>
  <c r="AD24" i="5"/>
  <c r="AD25" i="5"/>
  <c r="AD26" i="5"/>
  <c r="AD27" i="5"/>
  <c r="E27" i="8" s="1"/>
  <c r="AD28" i="5"/>
  <c r="AD29" i="5"/>
  <c r="AD30" i="5"/>
  <c r="AD31" i="5"/>
  <c r="E31" i="8" s="1"/>
  <c r="AD32" i="5"/>
  <c r="AD33" i="5"/>
  <c r="AD34" i="5"/>
  <c r="AD35" i="5"/>
  <c r="E35" i="8" s="1"/>
  <c r="AD36" i="5"/>
  <c r="AD37" i="5"/>
  <c r="AD38" i="5"/>
  <c r="AD39" i="5"/>
  <c r="E39" i="8" s="1"/>
  <c r="AD40" i="5"/>
  <c r="E40" i="8" s="1"/>
  <c r="AD41" i="5"/>
  <c r="E41" i="8" s="1"/>
  <c r="AD42" i="5"/>
  <c r="AD43" i="5"/>
  <c r="E43" i="8" s="1"/>
  <c r="AD44" i="5"/>
  <c r="E44" i="8" s="1"/>
  <c r="AD45" i="5"/>
  <c r="E45" i="8" s="1"/>
  <c r="AD46" i="5"/>
  <c r="AD47" i="5"/>
  <c r="E47" i="8" s="1"/>
  <c r="AD48" i="5"/>
  <c r="E48" i="8" s="1"/>
  <c r="AD49" i="5"/>
  <c r="E49" i="8" s="1"/>
  <c r="AD50" i="5"/>
  <c r="AD51" i="5"/>
  <c r="E51" i="8" s="1"/>
  <c r="AD52" i="5"/>
  <c r="E52" i="8" s="1"/>
  <c r="AD53" i="5"/>
  <c r="E53" i="8" s="1"/>
  <c r="AD54" i="5"/>
  <c r="AD55" i="5"/>
  <c r="E55" i="8" s="1"/>
  <c r="AD56" i="5"/>
  <c r="E56" i="8" s="1"/>
  <c r="AD57" i="5"/>
  <c r="E57" i="8" s="1"/>
  <c r="AD58" i="5"/>
  <c r="AD59" i="5"/>
  <c r="E59" i="8" s="1"/>
  <c r="AD60" i="5"/>
  <c r="E60" i="8" s="1"/>
  <c r="AD2" i="5"/>
  <c r="E2" i="8" s="1"/>
  <c r="F2" i="5"/>
  <c r="AE2" i="6"/>
  <c r="F3" i="9" s="1"/>
  <c r="AL2" i="6"/>
  <c r="G3" i="9" s="1"/>
  <c r="AU2" i="6"/>
  <c r="H3" i="9" s="1"/>
  <c r="BF2" i="6"/>
  <c r="I3" i="9" s="1"/>
  <c r="BQ2" i="6"/>
  <c r="J3" i="9" s="1"/>
  <c r="L3" i="9" l="1"/>
  <c r="M3" i="9" s="1"/>
  <c r="AE58" i="5"/>
  <c r="E58" i="8"/>
  <c r="AE54" i="5"/>
  <c r="E54" i="8"/>
  <c r="AE50" i="5"/>
  <c r="E50" i="8"/>
  <c r="AE46" i="5"/>
  <c r="E46" i="8"/>
  <c r="AE42" i="5"/>
  <c r="E42" i="8"/>
  <c r="AE38" i="5"/>
  <c r="E38" i="8"/>
  <c r="AE34" i="5"/>
  <c r="E34" i="8"/>
  <c r="AE30" i="5"/>
  <c r="E30" i="8"/>
  <c r="AE26" i="5"/>
  <c r="E26" i="8"/>
  <c r="AE22" i="5"/>
  <c r="E22" i="8"/>
  <c r="AE18" i="5"/>
  <c r="E18" i="8"/>
  <c r="AE14" i="5"/>
  <c r="E14" i="8"/>
  <c r="AE10" i="5"/>
  <c r="E10" i="8"/>
  <c r="AE6" i="5"/>
  <c r="E6" i="8"/>
  <c r="AE37" i="5"/>
  <c r="E37" i="8"/>
  <c r="AE33" i="5"/>
  <c r="E33" i="8"/>
  <c r="AE29" i="5"/>
  <c r="E29" i="8"/>
  <c r="AE25" i="5"/>
  <c r="E25" i="8"/>
  <c r="AE21" i="5"/>
  <c r="E21" i="8"/>
  <c r="AE17" i="5"/>
  <c r="E17" i="8"/>
  <c r="AE13" i="5"/>
  <c r="E13" i="8"/>
  <c r="AE9" i="5"/>
  <c r="E9" i="8"/>
  <c r="AE5" i="5"/>
  <c r="E5" i="8"/>
  <c r="AE45" i="5"/>
  <c r="AE36" i="5"/>
  <c r="E36" i="8"/>
  <c r="AE32" i="5"/>
  <c r="E32" i="8"/>
  <c r="AE28" i="5"/>
  <c r="E28" i="8"/>
  <c r="AE24" i="5"/>
  <c r="E24" i="8"/>
  <c r="AE20" i="5"/>
  <c r="E20" i="8"/>
  <c r="AE16" i="5"/>
  <c r="E16" i="8"/>
  <c r="AE12" i="5"/>
  <c r="E12" i="8"/>
  <c r="AE8" i="5"/>
  <c r="E8" i="8"/>
  <c r="AE4" i="5"/>
  <c r="E4" i="8"/>
  <c r="AE60" i="5"/>
  <c r="AE49" i="5"/>
  <c r="AE44" i="5"/>
  <c r="AE11" i="5"/>
  <c r="AE35" i="5"/>
  <c r="AE59" i="5"/>
  <c r="AE53" i="5"/>
  <c r="AE48" i="5"/>
  <c r="AE43" i="5"/>
  <c r="BQ3" i="6"/>
  <c r="J4" i="9" s="1"/>
  <c r="BQ4" i="6"/>
  <c r="J5" i="9" s="1"/>
  <c r="BQ5" i="6"/>
  <c r="J6" i="9" s="1"/>
  <c r="BQ6" i="6"/>
  <c r="J7" i="9" s="1"/>
  <c r="BQ7" i="6"/>
  <c r="J8" i="9" s="1"/>
  <c r="BQ8" i="6"/>
  <c r="J9" i="9" s="1"/>
  <c r="BQ9" i="6"/>
  <c r="J10" i="9" s="1"/>
  <c r="BQ10" i="6"/>
  <c r="J11" i="9" s="1"/>
  <c r="BQ11" i="6"/>
  <c r="J12" i="9" s="1"/>
  <c r="BQ12" i="6"/>
  <c r="J13" i="9" s="1"/>
  <c r="BQ13" i="6"/>
  <c r="J14" i="9" s="1"/>
  <c r="BQ14" i="6"/>
  <c r="J15" i="9" s="1"/>
  <c r="BQ15" i="6"/>
  <c r="J16" i="9" s="1"/>
  <c r="BQ16" i="6"/>
  <c r="J17" i="9" s="1"/>
  <c r="BQ17" i="6"/>
  <c r="J18" i="9" s="1"/>
  <c r="BQ19" i="6"/>
  <c r="J20" i="9" s="1"/>
  <c r="BQ20" i="6"/>
  <c r="J21" i="9" s="1"/>
  <c r="BQ21" i="6"/>
  <c r="J22" i="9" s="1"/>
  <c r="BQ22" i="6"/>
  <c r="J23" i="9" s="1"/>
  <c r="BQ23" i="6"/>
  <c r="J24" i="9" s="1"/>
  <c r="BQ24" i="6"/>
  <c r="J25" i="9" s="1"/>
  <c r="BQ25" i="6"/>
  <c r="J26" i="9" s="1"/>
  <c r="BQ26" i="6"/>
  <c r="J27" i="9" s="1"/>
  <c r="BQ27" i="6"/>
  <c r="J28" i="9" s="1"/>
  <c r="BQ28" i="6"/>
  <c r="J29" i="9" s="1"/>
  <c r="BQ29" i="6"/>
  <c r="J30" i="9" s="1"/>
  <c r="BQ30" i="6"/>
  <c r="J31" i="9" s="1"/>
  <c r="BQ31" i="6"/>
  <c r="J32" i="9" s="1"/>
  <c r="BQ32" i="6"/>
  <c r="J33" i="9" s="1"/>
  <c r="BQ18" i="6"/>
  <c r="J19" i="9" s="1"/>
  <c r="BF19" i="6"/>
  <c r="I20" i="9" s="1"/>
  <c r="AU19" i="6"/>
  <c r="H20" i="9" s="1"/>
  <c r="AL19" i="6"/>
  <c r="G20" i="9" s="1"/>
  <c r="AE18" i="6"/>
  <c r="F19" i="9" s="1"/>
  <c r="F18" i="6"/>
  <c r="AL18" i="6"/>
  <c r="G19" i="9" s="1"/>
  <c r="CA2" i="4"/>
  <c r="CA14" i="4"/>
  <c r="BV3" i="4"/>
  <c r="J4" i="7" s="1"/>
  <c r="BV4" i="4"/>
  <c r="J5" i="7" s="1"/>
  <c r="BV5" i="4"/>
  <c r="J6" i="7" s="1"/>
  <c r="BV6" i="4"/>
  <c r="J7" i="7" s="1"/>
  <c r="BV7" i="4"/>
  <c r="J8" i="7" s="1"/>
  <c r="BV8" i="4"/>
  <c r="J9" i="7" s="1"/>
  <c r="BV9" i="4"/>
  <c r="J10" i="7" s="1"/>
  <c r="BV10" i="4"/>
  <c r="J11" i="7" s="1"/>
  <c r="BV11" i="4"/>
  <c r="J12" i="7" s="1"/>
  <c r="BV12" i="4"/>
  <c r="J13" i="7" s="1"/>
  <c r="BV13" i="4"/>
  <c r="J14" i="7" s="1"/>
  <c r="BV14" i="4"/>
  <c r="J15" i="7" s="1"/>
  <c r="BV15" i="4"/>
  <c r="J16" i="7" s="1"/>
  <c r="BV16" i="4"/>
  <c r="J17" i="7" s="1"/>
  <c r="BV17" i="4"/>
  <c r="J18" i="7" s="1"/>
  <c r="BV18" i="4"/>
  <c r="J19" i="7" s="1"/>
  <c r="BV19" i="4"/>
  <c r="J20" i="7" s="1"/>
  <c r="BV20" i="4"/>
  <c r="J21" i="7" s="1"/>
  <c r="BV21" i="4"/>
  <c r="J22" i="7" s="1"/>
  <c r="BV22" i="4"/>
  <c r="J23" i="7" s="1"/>
  <c r="BV23" i="4"/>
  <c r="J24" i="7" s="1"/>
  <c r="BV24" i="4"/>
  <c r="J25" i="7" s="1"/>
  <c r="BV25" i="4"/>
  <c r="J26" i="7" s="1"/>
  <c r="BV26" i="4"/>
  <c r="J27" i="7" s="1"/>
  <c r="BV27" i="4"/>
  <c r="J28" i="7" s="1"/>
  <c r="BV28" i="4"/>
  <c r="J29" i="7" s="1"/>
  <c r="BV29" i="4"/>
  <c r="J30" i="7" s="1"/>
  <c r="BV30" i="4"/>
  <c r="J31" i="7" s="1"/>
  <c r="BV31" i="4"/>
  <c r="J32" i="7" s="1"/>
  <c r="BV32" i="4"/>
  <c r="J33" i="7" s="1"/>
  <c r="BV33" i="4"/>
  <c r="J34" i="7" s="1"/>
  <c r="BV34" i="4"/>
  <c r="J35" i="7" s="1"/>
  <c r="BV35" i="4"/>
  <c r="J36" i="7" s="1"/>
  <c r="BV36" i="4"/>
  <c r="J37" i="7" s="1"/>
  <c r="BV37" i="4"/>
  <c r="J38" i="7" s="1"/>
  <c r="BV38" i="4"/>
  <c r="J39" i="7" s="1"/>
  <c r="BV39" i="4"/>
  <c r="J40" i="7" s="1"/>
  <c r="BV40" i="4"/>
  <c r="J41" i="7" s="1"/>
  <c r="BV41" i="4"/>
  <c r="J42" i="7" s="1"/>
  <c r="BV42" i="4"/>
  <c r="J43" i="7" s="1"/>
  <c r="BV43" i="4"/>
  <c r="J44" i="7" s="1"/>
  <c r="BV44" i="4"/>
  <c r="J45" i="7" s="1"/>
  <c r="BV45" i="4"/>
  <c r="J46" i="7" s="1"/>
  <c r="BV46" i="4"/>
  <c r="J47" i="7" s="1"/>
  <c r="BV47" i="4"/>
  <c r="J48" i="7" s="1"/>
  <c r="BV48" i="4"/>
  <c r="J49" i="7" s="1"/>
  <c r="BV49" i="4"/>
  <c r="J50" i="7" s="1"/>
  <c r="BV50" i="4"/>
  <c r="J51" i="7" s="1"/>
  <c r="BV51" i="4"/>
  <c r="J52" i="7" s="1"/>
  <c r="BV52" i="4"/>
  <c r="J53" i="7" s="1"/>
  <c r="BV53" i="4"/>
  <c r="J54" i="7" s="1"/>
  <c r="BV54" i="4"/>
  <c r="J55" i="7" s="1"/>
  <c r="BV55" i="4"/>
  <c r="J56" i="7" s="1"/>
  <c r="BV56" i="4"/>
  <c r="J57" i="7" s="1"/>
  <c r="BV57" i="4"/>
  <c r="J58" i="7" s="1"/>
  <c r="BV58" i="4"/>
  <c r="J59" i="7" s="1"/>
  <c r="BV59" i="4"/>
  <c r="J60" i="7" s="1"/>
  <c r="BV60" i="4"/>
  <c r="J61" i="7" s="1"/>
  <c r="BV61" i="4"/>
  <c r="J62" i="7" s="1"/>
  <c r="BV62" i="4"/>
  <c r="J63" i="7" s="1"/>
  <c r="BV63" i="4"/>
  <c r="J64" i="7" s="1"/>
  <c r="BV64" i="4"/>
  <c r="J65" i="7" s="1"/>
  <c r="BV65" i="4"/>
  <c r="J66" i="7" s="1"/>
  <c r="BV66" i="4"/>
  <c r="J67" i="7" s="1"/>
  <c r="BV67" i="4"/>
  <c r="J68" i="7" s="1"/>
  <c r="BV68" i="4"/>
  <c r="J69" i="7" s="1"/>
  <c r="BV69" i="4"/>
  <c r="J70" i="7" s="1"/>
  <c r="BV70" i="4"/>
  <c r="J71" i="7" s="1"/>
  <c r="BV71" i="4"/>
  <c r="J72" i="7" s="1"/>
  <c r="BV72" i="4"/>
  <c r="J73" i="7" s="1"/>
  <c r="BV73" i="4"/>
  <c r="J74" i="7" s="1"/>
  <c r="BV74" i="4"/>
  <c r="J75" i="7" s="1"/>
  <c r="BV75" i="4"/>
  <c r="J76" i="7" s="1"/>
  <c r="BV76" i="4"/>
  <c r="J77" i="7" s="1"/>
  <c r="BV2" i="4"/>
  <c r="J3" i="7" s="1"/>
  <c r="BK2" i="4"/>
  <c r="I3" i="7" s="1"/>
  <c r="AX2" i="4"/>
  <c r="H3" i="7" s="1"/>
  <c r="AN2" i="4"/>
  <c r="G3" i="7" s="1"/>
  <c r="AF2" i="4"/>
  <c r="AE3" i="4"/>
  <c r="F4" i="7" s="1"/>
  <c r="AE4" i="4"/>
  <c r="F5" i="7" s="1"/>
  <c r="AE5" i="4"/>
  <c r="F6" i="7" s="1"/>
  <c r="AE6" i="4"/>
  <c r="F7" i="7" s="1"/>
  <c r="AE7" i="4"/>
  <c r="F8" i="7" s="1"/>
  <c r="AE8" i="4"/>
  <c r="F9" i="7" s="1"/>
  <c r="AE9" i="4"/>
  <c r="F10" i="7" s="1"/>
  <c r="AE10" i="4"/>
  <c r="F11" i="7" s="1"/>
  <c r="AE11" i="4"/>
  <c r="F12" i="7" s="1"/>
  <c r="AE12" i="4"/>
  <c r="F13" i="7" s="1"/>
  <c r="AE13" i="4"/>
  <c r="F14" i="7" s="1"/>
  <c r="AE14" i="4"/>
  <c r="F15" i="7" s="1"/>
  <c r="AE15" i="4"/>
  <c r="F16" i="7" s="1"/>
  <c r="AE16" i="4"/>
  <c r="F17" i="7" s="1"/>
  <c r="AE17" i="4"/>
  <c r="F18" i="7" s="1"/>
  <c r="AE18" i="4"/>
  <c r="F19" i="7" s="1"/>
  <c r="AE19" i="4"/>
  <c r="F20" i="7" s="1"/>
  <c r="AE20" i="4"/>
  <c r="F21" i="7" s="1"/>
  <c r="AE21" i="4"/>
  <c r="F22" i="7" s="1"/>
  <c r="AE22" i="4"/>
  <c r="F23" i="7" s="1"/>
  <c r="AE23" i="4"/>
  <c r="F24" i="7" s="1"/>
  <c r="AE24" i="4"/>
  <c r="F25" i="7" s="1"/>
  <c r="AE25" i="4"/>
  <c r="F26" i="7" s="1"/>
  <c r="AE26" i="4"/>
  <c r="F27" i="7" s="1"/>
  <c r="AE27" i="4"/>
  <c r="F28" i="7" s="1"/>
  <c r="AE28" i="4"/>
  <c r="F29" i="7" s="1"/>
  <c r="AE29" i="4"/>
  <c r="F30" i="7" s="1"/>
  <c r="AE30" i="4"/>
  <c r="F31" i="7" s="1"/>
  <c r="AE31" i="4"/>
  <c r="F32" i="7" s="1"/>
  <c r="AE32" i="4"/>
  <c r="F33" i="7" s="1"/>
  <c r="AE33" i="4"/>
  <c r="F34" i="7" s="1"/>
  <c r="AE34" i="4"/>
  <c r="F35" i="7" s="1"/>
  <c r="AE35" i="4"/>
  <c r="F36" i="7" s="1"/>
  <c r="AE36" i="4"/>
  <c r="F37" i="7" s="1"/>
  <c r="AE37" i="4"/>
  <c r="F38" i="7" s="1"/>
  <c r="AE38" i="4"/>
  <c r="F39" i="7" s="1"/>
  <c r="AE39" i="4"/>
  <c r="F40" i="7" s="1"/>
  <c r="AE40" i="4"/>
  <c r="F41" i="7" s="1"/>
  <c r="AE41" i="4"/>
  <c r="F42" i="7" s="1"/>
  <c r="AE42" i="4"/>
  <c r="F43" i="7" s="1"/>
  <c r="AE43" i="4"/>
  <c r="F44" i="7" s="1"/>
  <c r="AE44" i="4"/>
  <c r="F45" i="7" s="1"/>
  <c r="AE45" i="4"/>
  <c r="F46" i="7" s="1"/>
  <c r="AE46" i="4"/>
  <c r="F47" i="7" s="1"/>
  <c r="AE47" i="4"/>
  <c r="F48" i="7" s="1"/>
  <c r="AE48" i="4"/>
  <c r="F49" i="7" s="1"/>
  <c r="AE49" i="4"/>
  <c r="F50" i="7" s="1"/>
  <c r="AE50" i="4"/>
  <c r="F51" i="7" s="1"/>
  <c r="AE51" i="4"/>
  <c r="F52" i="7" s="1"/>
  <c r="AE52" i="4"/>
  <c r="F53" i="7" s="1"/>
  <c r="AE53" i="4"/>
  <c r="F54" i="7" s="1"/>
  <c r="AE54" i="4"/>
  <c r="F55" i="7" s="1"/>
  <c r="AE55" i="4"/>
  <c r="F56" i="7" s="1"/>
  <c r="AE56" i="4"/>
  <c r="F57" i="7" s="1"/>
  <c r="AE57" i="4"/>
  <c r="F58" i="7" s="1"/>
  <c r="AE58" i="4"/>
  <c r="F59" i="7" s="1"/>
  <c r="AE59" i="4"/>
  <c r="F60" i="7" s="1"/>
  <c r="AE60" i="4"/>
  <c r="F61" i="7" s="1"/>
  <c r="AE61" i="4"/>
  <c r="F62" i="7" s="1"/>
  <c r="AE62" i="4"/>
  <c r="F63" i="7" s="1"/>
  <c r="AE63" i="4"/>
  <c r="F64" i="7" s="1"/>
  <c r="AE64" i="4"/>
  <c r="F65" i="7" s="1"/>
  <c r="AE65" i="4"/>
  <c r="F66" i="7" s="1"/>
  <c r="AE66" i="4"/>
  <c r="F67" i="7" s="1"/>
  <c r="AE67" i="4"/>
  <c r="F68" i="7" s="1"/>
  <c r="AE68" i="4"/>
  <c r="F69" i="7" s="1"/>
  <c r="AE69" i="4"/>
  <c r="F70" i="7" s="1"/>
  <c r="AE70" i="4"/>
  <c r="F71" i="7" s="1"/>
  <c r="AE71" i="4"/>
  <c r="F72" i="7" s="1"/>
  <c r="AE72" i="4"/>
  <c r="F73" i="7" s="1"/>
  <c r="AE73" i="4"/>
  <c r="F74" i="7" s="1"/>
  <c r="AE74" i="4"/>
  <c r="F75" i="7" s="1"/>
  <c r="AE75" i="4"/>
  <c r="F76" i="7" s="1"/>
  <c r="AE76" i="4"/>
  <c r="F77" i="7" s="1"/>
  <c r="AE2" i="4"/>
  <c r="F3" i="7" s="1"/>
  <c r="F2" i="4"/>
  <c r="AF10" i="4" l="1"/>
  <c r="AY2" i="4"/>
  <c r="L3" i="7"/>
  <c r="M3" i="7" s="1"/>
  <c r="CB2" i="4"/>
  <c r="BS30" i="5"/>
  <c r="BU3" i="6" l="1"/>
  <c r="BU4" i="6"/>
  <c r="BU5" i="6"/>
  <c r="BU6" i="6"/>
  <c r="BU7" i="6"/>
  <c r="BU8" i="6"/>
  <c r="BU9" i="6"/>
  <c r="BU10" i="6"/>
  <c r="BU11" i="6"/>
  <c r="BU12" i="6"/>
  <c r="BU13" i="6"/>
  <c r="BU14" i="6"/>
  <c r="BU15" i="6"/>
  <c r="BU16" i="6"/>
  <c r="BU17" i="6"/>
  <c r="BU18" i="6"/>
  <c r="BU19" i="6"/>
  <c r="BU20" i="6"/>
  <c r="BU21" i="6"/>
  <c r="BU22" i="6"/>
  <c r="BU23" i="6"/>
  <c r="BU24" i="6"/>
  <c r="BU25" i="6"/>
  <c r="BU26" i="6"/>
  <c r="BU27" i="6"/>
  <c r="BU28" i="6"/>
  <c r="BU29" i="6"/>
  <c r="BU30" i="6"/>
  <c r="BU31" i="6"/>
  <c r="BU32" i="6"/>
  <c r="BU2" i="6"/>
  <c r="BV19" i="6"/>
  <c r="BF3" i="6"/>
  <c r="I4" i="9" s="1"/>
  <c r="BF4" i="6"/>
  <c r="I5" i="9" s="1"/>
  <c r="BF5" i="6"/>
  <c r="I6" i="9" s="1"/>
  <c r="BF6" i="6"/>
  <c r="I7" i="9" s="1"/>
  <c r="BF7" i="6"/>
  <c r="I8" i="9" s="1"/>
  <c r="BF8" i="6"/>
  <c r="I9" i="9" s="1"/>
  <c r="BF9" i="6"/>
  <c r="I10" i="9" s="1"/>
  <c r="BF10" i="6"/>
  <c r="I11" i="9" s="1"/>
  <c r="BF11" i="6"/>
  <c r="I12" i="9" s="1"/>
  <c r="BF12" i="6"/>
  <c r="I13" i="9" s="1"/>
  <c r="BF13" i="6"/>
  <c r="BF14" i="6"/>
  <c r="I15" i="9" s="1"/>
  <c r="BF15" i="6"/>
  <c r="I16" i="9" s="1"/>
  <c r="BF16" i="6"/>
  <c r="I17" i="9" s="1"/>
  <c r="BF17" i="6"/>
  <c r="I18" i="9" s="1"/>
  <c r="BF18" i="6"/>
  <c r="I19" i="9" s="1"/>
  <c r="BF20" i="6"/>
  <c r="I21" i="9" s="1"/>
  <c r="BF21" i="6"/>
  <c r="I22" i="9" s="1"/>
  <c r="BF22" i="6"/>
  <c r="I23" i="9" s="1"/>
  <c r="BF23" i="6"/>
  <c r="I24" i="9" s="1"/>
  <c r="BF24" i="6"/>
  <c r="I25" i="9" s="1"/>
  <c r="BF25" i="6"/>
  <c r="I26" i="9" s="1"/>
  <c r="BF26" i="6"/>
  <c r="I27" i="9" s="1"/>
  <c r="BF27" i="6"/>
  <c r="I28" i="9" s="1"/>
  <c r="BF28" i="6"/>
  <c r="I29" i="9" s="1"/>
  <c r="BF29" i="6"/>
  <c r="I30" i="9" s="1"/>
  <c r="BF30" i="6"/>
  <c r="I31" i="9" s="1"/>
  <c r="BF31" i="6"/>
  <c r="I32" i="9" s="1"/>
  <c r="BF32" i="6"/>
  <c r="I33" i="9" s="1"/>
  <c r="AU3" i="6"/>
  <c r="H4" i="9" s="1"/>
  <c r="AU4" i="6"/>
  <c r="H5" i="9" s="1"/>
  <c r="AU5" i="6"/>
  <c r="H6" i="9" s="1"/>
  <c r="AU6" i="6"/>
  <c r="H7" i="9" s="1"/>
  <c r="AU7" i="6"/>
  <c r="H8" i="9" s="1"/>
  <c r="AU8" i="6"/>
  <c r="H9" i="9" s="1"/>
  <c r="AU9" i="6"/>
  <c r="H10" i="9" s="1"/>
  <c r="AU10" i="6"/>
  <c r="H11" i="9" s="1"/>
  <c r="AU11" i="6"/>
  <c r="H12" i="9" s="1"/>
  <c r="AU12" i="6"/>
  <c r="H13" i="9" s="1"/>
  <c r="AU13" i="6"/>
  <c r="H14" i="9" s="1"/>
  <c r="AU14" i="6"/>
  <c r="H15" i="9" s="1"/>
  <c r="AU15" i="6"/>
  <c r="H16" i="9" s="1"/>
  <c r="AU16" i="6"/>
  <c r="H17" i="9" s="1"/>
  <c r="AU17" i="6"/>
  <c r="H18" i="9" s="1"/>
  <c r="AU18" i="6"/>
  <c r="H19" i="9" s="1"/>
  <c r="AU20" i="6"/>
  <c r="H21" i="9" s="1"/>
  <c r="AU21" i="6"/>
  <c r="H22" i="9" s="1"/>
  <c r="AU22" i="6"/>
  <c r="H23" i="9" s="1"/>
  <c r="AU23" i="6"/>
  <c r="H24" i="9" s="1"/>
  <c r="AU24" i="6"/>
  <c r="H25" i="9" s="1"/>
  <c r="AU25" i="6"/>
  <c r="H26" i="9" s="1"/>
  <c r="AU26" i="6"/>
  <c r="H27" i="9" s="1"/>
  <c r="AU27" i="6"/>
  <c r="H28" i="9" s="1"/>
  <c r="AU28" i="6"/>
  <c r="H29" i="9" s="1"/>
  <c r="AU29" i="6"/>
  <c r="H30" i="9" s="1"/>
  <c r="AU30" i="6"/>
  <c r="H31" i="9" s="1"/>
  <c r="AU31" i="6"/>
  <c r="H32" i="9" s="1"/>
  <c r="AU32" i="6"/>
  <c r="H33" i="9" s="1"/>
  <c r="AL3" i="6"/>
  <c r="G4" i="9" s="1"/>
  <c r="AL4" i="6"/>
  <c r="G5" i="9" s="1"/>
  <c r="AL5" i="6"/>
  <c r="G6" i="9" s="1"/>
  <c r="AL6" i="6"/>
  <c r="G7" i="9" s="1"/>
  <c r="AL7" i="6"/>
  <c r="G8" i="9" s="1"/>
  <c r="AL8" i="6"/>
  <c r="G9" i="9" s="1"/>
  <c r="AL9" i="6"/>
  <c r="G10" i="9" s="1"/>
  <c r="AL10" i="6"/>
  <c r="G11" i="9" s="1"/>
  <c r="AL11" i="6"/>
  <c r="G12" i="9" s="1"/>
  <c r="AL12" i="6"/>
  <c r="G13" i="9" s="1"/>
  <c r="AL13" i="6"/>
  <c r="G14" i="9" s="1"/>
  <c r="AL14" i="6"/>
  <c r="G15" i="9" s="1"/>
  <c r="AL15" i="6"/>
  <c r="G16" i="9" s="1"/>
  <c r="AL16" i="6"/>
  <c r="G17" i="9" s="1"/>
  <c r="AL17" i="6"/>
  <c r="G18" i="9" s="1"/>
  <c r="AL20" i="6"/>
  <c r="G21" i="9" s="1"/>
  <c r="AL21" i="6"/>
  <c r="G22" i="9" s="1"/>
  <c r="AL22" i="6"/>
  <c r="G23" i="9" s="1"/>
  <c r="AL23" i="6"/>
  <c r="G24" i="9" s="1"/>
  <c r="AL24" i="6"/>
  <c r="G25" i="9" s="1"/>
  <c r="AL25" i="6"/>
  <c r="G26" i="9" s="1"/>
  <c r="AL26" i="6"/>
  <c r="G27" i="9" s="1"/>
  <c r="AL27" i="6"/>
  <c r="G28" i="9" s="1"/>
  <c r="AL28" i="6"/>
  <c r="G29" i="9" s="1"/>
  <c r="AL29" i="6"/>
  <c r="G30" i="9" s="1"/>
  <c r="AL30" i="6"/>
  <c r="G31" i="9" s="1"/>
  <c r="AL31" i="6"/>
  <c r="G32" i="9" s="1"/>
  <c r="AL32" i="6"/>
  <c r="G33" i="9" s="1"/>
  <c r="AE32" i="6"/>
  <c r="F33" i="9" s="1"/>
  <c r="AE3" i="6"/>
  <c r="F4" i="9" s="1"/>
  <c r="AE4" i="6"/>
  <c r="F5" i="9" s="1"/>
  <c r="AE5" i="6"/>
  <c r="F6" i="9" s="1"/>
  <c r="AE6" i="6"/>
  <c r="F7" i="9" s="1"/>
  <c r="AE7" i="6"/>
  <c r="F8" i="9" s="1"/>
  <c r="AE8" i="6"/>
  <c r="F9" i="9" s="1"/>
  <c r="AE9" i="6"/>
  <c r="F10" i="9" s="1"/>
  <c r="AE10" i="6"/>
  <c r="F11" i="9" s="1"/>
  <c r="AE11" i="6"/>
  <c r="F12" i="9" s="1"/>
  <c r="AE12" i="6"/>
  <c r="F13" i="9" s="1"/>
  <c r="AE13" i="6"/>
  <c r="F14" i="9" s="1"/>
  <c r="AE14" i="6"/>
  <c r="F15" i="9" s="1"/>
  <c r="AE15" i="6"/>
  <c r="F16" i="9" s="1"/>
  <c r="AE16" i="6"/>
  <c r="F17" i="9" s="1"/>
  <c r="AE17" i="6"/>
  <c r="F18" i="9" s="1"/>
  <c r="AE19" i="6"/>
  <c r="F20" i="9" s="1"/>
  <c r="L20" i="9" s="1"/>
  <c r="M20" i="9" s="1"/>
  <c r="AE20" i="6"/>
  <c r="F21" i="9" s="1"/>
  <c r="AE21" i="6"/>
  <c r="F22" i="9" s="1"/>
  <c r="AE22" i="6"/>
  <c r="F23" i="9" s="1"/>
  <c r="AE23" i="6"/>
  <c r="F24" i="9" s="1"/>
  <c r="AE24" i="6"/>
  <c r="F25" i="9" s="1"/>
  <c r="AE25" i="6"/>
  <c r="F26" i="9" s="1"/>
  <c r="AE26" i="6"/>
  <c r="F27" i="9" s="1"/>
  <c r="AE27" i="6"/>
  <c r="F28" i="9" s="1"/>
  <c r="AE28" i="6"/>
  <c r="F29" i="9" s="1"/>
  <c r="AE29" i="6"/>
  <c r="F30" i="9" s="1"/>
  <c r="AE30" i="6"/>
  <c r="F31" i="9" s="1"/>
  <c r="AE31" i="6"/>
  <c r="F32" i="9" s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2" i="6"/>
  <c r="BV32" i="6" l="1"/>
  <c r="BV28" i="6"/>
  <c r="BV20" i="6"/>
  <c r="BV16" i="6"/>
  <c r="BV8" i="6"/>
  <c r="BV4" i="6"/>
  <c r="BV27" i="6"/>
  <c r="BV23" i="6"/>
  <c r="BV11" i="6"/>
  <c r="BV3" i="6"/>
  <c r="L31" i="9"/>
  <c r="M31" i="9" s="1"/>
  <c r="L27" i="9"/>
  <c r="M27" i="9" s="1"/>
  <c r="L23" i="9"/>
  <c r="M23" i="9" s="1"/>
  <c r="L18" i="9"/>
  <c r="M18" i="9" s="1"/>
  <c r="L6" i="9"/>
  <c r="M6" i="9" s="1"/>
  <c r="L19" i="9"/>
  <c r="M19" i="9" s="1"/>
  <c r="BV5" i="6"/>
  <c r="BV12" i="6"/>
  <c r="BV24" i="6"/>
  <c r="BV29" i="6"/>
  <c r="L30" i="9"/>
  <c r="M30" i="9" s="1"/>
  <c r="L26" i="9"/>
  <c r="M26" i="9" s="1"/>
  <c r="L22" i="9"/>
  <c r="M22" i="9" s="1"/>
  <c r="L17" i="9"/>
  <c r="M17" i="9" s="1"/>
  <c r="L13" i="9"/>
  <c r="M13" i="9" s="1"/>
  <c r="L9" i="9"/>
  <c r="M9" i="9" s="1"/>
  <c r="L5" i="9"/>
  <c r="M5" i="9" s="1"/>
  <c r="L10" i="9"/>
  <c r="M10" i="9" s="1"/>
  <c r="BV7" i="6"/>
  <c r="BV15" i="6"/>
  <c r="BV25" i="6"/>
  <c r="BV31" i="6"/>
  <c r="L29" i="9"/>
  <c r="M29" i="9" s="1"/>
  <c r="L25" i="9"/>
  <c r="M25" i="9" s="1"/>
  <c r="L21" i="9"/>
  <c r="M21" i="9" s="1"/>
  <c r="L16" i="9"/>
  <c r="M16" i="9" s="1"/>
  <c r="L12" i="9"/>
  <c r="M12" i="9" s="1"/>
  <c r="L8" i="9"/>
  <c r="M8" i="9" s="1"/>
  <c r="L4" i="9"/>
  <c r="M4" i="9" s="1"/>
  <c r="BV21" i="6"/>
  <c r="BV30" i="6"/>
  <c r="BV26" i="6"/>
  <c r="BV22" i="6"/>
  <c r="BV18" i="6"/>
  <c r="BV14" i="6"/>
  <c r="BV10" i="6"/>
  <c r="BV6" i="6"/>
  <c r="L32" i="9"/>
  <c r="M32" i="9" s="1"/>
  <c r="L28" i="9"/>
  <c r="M28" i="9" s="1"/>
  <c r="L24" i="9"/>
  <c r="M24" i="9" s="1"/>
  <c r="L15" i="9"/>
  <c r="M15" i="9" s="1"/>
  <c r="L11" i="9"/>
  <c r="M11" i="9" s="1"/>
  <c r="L7" i="9"/>
  <c r="M7" i="9" s="1"/>
  <c r="L33" i="9"/>
  <c r="M33" i="9" s="1"/>
  <c r="BV13" i="6"/>
  <c r="I14" i="9"/>
  <c r="L14" i="9" s="1"/>
  <c r="M14" i="9" s="1"/>
  <c r="BV17" i="6"/>
  <c r="BV2" i="6"/>
  <c r="BV9" i="6"/>
  <c r="BW3" i="5"/>
  <c r="BW4" i="5"/>
  <c r="BW5" i="5"/>
  <c r="BW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S9" i="5"/>
  <c r="AL22" i="5"/>
  <c r="BS6" i="5"/>
  <c r="BS15" i="5"/>
  <c r="BS27" i="5"/>
  <c r="BS35" i="5"/>
  <c r="BS51" i="5"/>
  <c r="BS3" i="5"/>
  <c r="BS4" i="5"/>
  <c r="BS5" i="5"/>
  <c r="BS7" i="5"/>
  <c r="BS8" i="5"/>
  <c r="BS10" i="5"/>
  <c r="BS11" i="5"/>
  <c r="BS12" i="5"/>
  <c r="BS13" i="5"/>
  <c r="BS14" i="5"/>
  <c r="BS16" i="5"/>
  <c r="BS17" i="5"/>
  <c r="BS18" i="5"/>
  <c r="BS19" i="5"/>
  <c r="BS20" i="5"/>
  <c r="BS21" i="5"/>
  <c r="BS22" i="5"/>
  <c r="BS23" i="5"/>
  <c r="BS24" i="5"/>
  <c r="BS26" i="5"/>
  <c r="BS28" i="5"/>
  <c r="BS31" i="5"/>
  <c r="BS32" i="5"/>
  <c r="BS34" i="5"/>
  <c r="BS36" i="5"/>
  <c r="BS38" i="5"/>
  <c r="BS39" i="5"/>
  <c r="BS40" i="5"/>
  <c r="BS42" i="5"/>
  <c r="BS43" i="5"/>
  <c r="BS44" i="5"/>
  <c r="BS46" i="5"/>
  <c r="BS47" i="5"/>
  <c r="BS48" i="5"/>
  <c r="BS50" i="5"/>
  <c r="BS52" i="5"/>
  <c r="BS54" i="5"/>
  <c r="BS55" i="5"/>
  <c r="BS56" i="5"/>
  <c r="BS58" i="5"/>
  <c r="BS59" i="5"/>
  <c r="BS60" i="5"/>
  <c r="BS2" i="5"/>
  <c r="BF3" i="5"/>
  <c r="BF4" i="5"/>
  <c r="BF5" i="5"/>
  <c r="BF6" i="5"/>
  <c r="BF7" i="5"/>
  <c r="H7" i="8" s="1"/>
  <c r="BF8" i="5"/>
  <c r="H8" i="8" s="1"/>
  <c r="BF9" i="5"/>
  <c r="H9" i="8" s="1"/>
  <c r="BF10" i="5"/>
  <c r="BF11" i="5"/>
  <c r="BF12" i="5"/>
  <c r="BF13" i="5"/>
  <c r="BF14" i="5"/>
  <c r="BF15" i="5"/>
  <c r="BF16" i="5"/>
  <c r="BF17" i="5"/>
  <c r="H17" i="8" s="1"/>
  <c r="BF18" i="5"/>
  <c r="BF19" i="5"/>
  <c r="H19" i="8" s="1"/>
  <c r="BF20" i="5"/>
  <c r="H20" i="8" s="1"/>
  <c r="BF21" i="5"/>
  <c r="BF22" i="5"/>
  <c r="BF23" i="5"/>
  <c r="BF24" i="5"/>
  <c r="BF25" i="5"/>
  <c r="BF26" i="5"/>
  <c r="BF27" i="5"/>
  <c r="H27" i="8" s="1"/>
  <c r="BF28" i="5"/>
  <c r="H28" i="8" s="1"/>
  <c r="BF29" i="5"/>
  <c r="BF30" i="5"/>
  <c r="BF31" i="5"/>
  <c r="BF32" i="5"/>
  <c r="BF33" i="5"/>
  <c r="BF34" i="5"/>
  <c r="BF35" i="5"/>
  <c r="BF36" i="5"/>
  <c r="BF37" i="5"/>
  <c r="BF38" i="5"/>
  <c r="BF39" i="5"/>
  <c r="H39" i="8" s="1"/>
  <c r="BF40" i="5"/>
  <c r="H40" i="8" s="1"/>
  <c r="BF41" i="5"/>
  <c r="BF42" i="5"/>
  <c r="BF43" i="5"/>
  <c r="BF44" i="5"/>
  <c r="BF45" i="5"/>
  <c r="BF46" i="5"/>
  <c r="BF47" i="5"/>
  <c r="BF48" i="5"/>
  <c r="BF49" i="5"/>
  <c r="BF50" i="5"/>
  <c r="BF51" i="5"/>
  <c r="BF52" i="5"/>
  <c r="H52" i="8" s="1"/>
  <c r="BF53" i="5"/>
  <c r="BF54" i="5"/>
  <c r="BF55" i="5"/>
  <c r="BF56" i="5"/>
  <c r="BF57" i="5"/>
  <c r="BF58" i="5"/>
  <c r="BF59" i="5"/>
  <c r="BF60" i="5"/>
  <c r="BG7" i="5"/>
  <c r="BG8" i="5"/>
  <c r="BG19" i="5"/>
  <c r="BG20" i="5"/>
  <c r="BG27" i="5"/>
  <c r="BG28" i="5"/>
  <c r="BG39" i="5"/>
  <c r="BG40" i="5"/>
  <c r="BG52" i="5"/>
  <c r="BF2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2" i="5"/>
  <c r="AL4" i="5"/>
  <c r="AL5" i="5"/>
  <c r="AL6" i="5"/>
  <c r="AL7" i="5"/>
  <c r="AL8" i="5"/>
  <c r="AL9" i="5"/>
  <c r="AL10" i="5"/>
  <c r="AL11" i="5"/>
  <c r="AL12" i="5"/>
  <c r="AL13" i="5"/>
  <c r="F13" i="8" s="1"/>
  <c r="AM13" i="5"/>
  <c r="AL14" i="5"/>
  <c r="AL15" i="5"/>
  <c r="AL16" i="5"/>
  <c r="AL17" i="5"/>
  <c r="AL18" i="5"/>
  <c r="AL19" i="5"/>
  <c r="AL20" i="5"/>
  <c r="AL21" i="5"/>
  <c r="AL23" i="5"/>
  <c r="AL24" i="5"/>
  <c r="AL25" i="5"/>
  <c r="F25" i="8" s="1"/>
  <c r="AM25" i="5"/>
  <c r="AL26" i="5"/>
  <c r="AL27" i="5"/>
  <c r="AL28" i="5"/>
  <c r="AL29" i="5"/>
  <c r="AL30" i="5"/>
  <c r="AL31" i="5"/>
  <c r="AL32" i="5"/>
  <c r="AL33" i="5"/>
  <c r="AL34" i="5"/>
  <c r="AL35" i="5"/>
  <c r="F35" i="8" s="1"/>
  <c r="AL36" i="5"/>
  <c r="AL37" i="5"/>
  <c r="AL38" i="5"/>
  <c r="AL39" i="5"/>
  <c r="AL40" i="5"/>
  <c r="AL41" i="5"/>
  <c r="AL42" i="5"/>
  <c r="AL43" i="5"/>
  <c r="AL44" i="5"/>
  <c r="AL45" i="5"/>
  <c r="AL46" i="5"/>
  <c r="AL47" i="5"/>
  <c r="F47" i="8" s="1"/>
  <c r="AM47" i="5"/>
  <c r="AL48" i="5"/>
  <c r="AL49" i="5"/>
  <c r="AL50" i="5"/>
  <c r="AL51" i="5"/>
  <c r="AL52" i="5"/>
  <c r="AL53" i="5"/>
  <c r="AL54" i="5"/>
  <c r="AL55" i="5"/>
  <c r="AL56" i="5"/>
  <c r="AL57" i="5"/>
  <c r="F57" i="8" s="1"/>
  <c r="AL58" i="5"/>
  <c r="AL59" i="5"/>
  <c r="AL60" i="5"/>
  <c r="AL3" i="5"/>
  <c r="CA3" i="4"/>
  <c r="CA4" i="4"/>
  <c r="CA5" i="4"/>
  <c r="CA6" i="4"/>
  <c r="CA7" i="4"/>
  <c r="CA8" i="4"/>
  <c r="CA9" i="4"/>
  <c r="CA10" i="4"/>
  <c r="CA11" i="4"/>
  <c r="CA12" i="4"/>
  <c r="CA13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46" i="4"/>
  <c r="CA47" i="4"/>
  <c r="CA48" i="4"/>
  <c r="CA49" i="4"/>
  <c r="CA50" i="4"/>
  <c r="CA51" i="4"/>
  <c r="CA52" i="4"/>
  <c r="CA53" i="4"/>
  <c r="CA54" i="4"/>
  <c r="CA55" i="4"/>
  <c r="CA56" i="4"/>
  <c r="CA57" i="4"/>
  <c r="CA58" i="4"/>
  <c r="CA59" i="4"/>
  <c r="CA60" i="4"/>
  <c r="CA61" i="4"/>
  <c r="CA62" i="4"/>
  <c r="CA63" i="4"/>
  <c r="CA64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BK27" i="4"/>
  <c r="I28" i="7" s="1"/>
  <c r="BK47" i="4"/>
  <c r="I48" i="7" s="1"/>
  <c r="BK60" i="4"/>
  <c r="AF3" i="4"/>
  <c r="AF4" i="4"/>
  <c r="AF5" i="4"/>
  <c r="AF6" i="4"/>
  <c r="AF7" i="4"/>
  <c r="AF8" i="4"/>
  <c r="AF9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6" i="4"/>
  <c r="AF47" i="4"/>
  <c r="AF48" i="4"/>
  <c r="AF49" i="4"/>
  <c r="AF50" i="4"/>
  <c r="AF51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N3" i="4"/>
  <c r="G4" i="7" s="1"/>
  <c r="AN4" i="4"/>
  <c r="G5" i="7" s="1"/>
  <c r="AN5" i="4"/>
  <c r="G6" i="7" s="1"/>
  <c r="AN6" i="4"/>
  <c r="G7" i="7" s="1"/>
  <c r="AN7" i="4"/>
  <c r="G8" i="7" s="1"/>
  <c r="AO7" i="4"/>
  <c r="AN8" i="4"/>
  <c r="G9" i="7" s="1"/>
  <c r="AN9" i="4"/>
  <c r="G10" i="7" s="1"/>
  <c r="AO9" i="4"/>
  <c r="AN10" i="4"/>
  <c r="G11" i="7" s="1"/>
  <c r="AN11" i="4"/>
  <c r="G12" i="7" s="1"/>
  <c r="AN12" i="4"/>
  <c r="G13" i="7" s="1"/>
  <c r="AN13" i="4"/>
  <c r="G14" i="7" s="1"/>
  <c r="AN14" i="4"/>
  <c r="G15" i="7" s="1"/>
  <c r="AN15" i="4"/>
  <c r="G16" i="7" s="1"/>
  <c r="AO15" i="4"/>
  <c r="AN16" i="4"/>
  <c r="G17" i="7" s="1"/>
  <c r="AN17" i="4"/>
  <c r="G18" i="7" s="1"/>
  <c r="AN18" i="4"/>
  <c r="G19" i="7" s="1"/>
  <c r="AN19" i="4"/>
  <c r="G20" i="7" s="1"/>
  <c r="AO19" i="4"/>
  <c r="AN20" i="4"/>
  <c r="G21" i="7" s="1"/>
  <c r="AN21" i="4"/>
  <c r="G22" i="7" s="1"/>
  <c r="AN22" i="4"/>
  <c r="G23" i="7" s="1"/>
  <c r="AN23" i="4"/>
  <c r="G24" i="7" s="1"/>
  <c r="AN24" i="4"/>
  <c r="G25" i="7" s="1"/>
  <c r="AN25" i="4"/>
  <c r="G26" i="7" s="1"/>
  <c r="AN26" i="4"/>
  <c r="G27" i="7" s="1"/>
  <c r="AN27" i="4"/>
  <c r="G28" i="7" s="1"/>
  <c r="AN28" i="4"/>
  <c r="G29" i="7" s="1"/>
  <c r="AN29" i="4"/>
  <c r="G30" i="7" s="1"/>
  <c r="AN30" i="4"/>
  <c r="G31" i="7" s="1"/>
  <c r="AN31" i="4"/>
  <c r="G32" i="7" s="1"/>
  <c r="AO31" i="4"/>
  <c r="AN32" i="4"/>
  <c r="G33" i="7" s="1"/>
  <c r="AN33" i="4"/>
  <c r="G34" i="7" s="1"/>
  <c r="AN34" i="4"/>
  <c r="G35" i="7" s="1"/>
  <c r="AN35" i="4"/>
  <c r="G36" i="7" s="1"/>
  <c r="AO35" i="4"/>
  <c r="AN36" i="4"/>
  <c r="G37" i="7" s="1"/>
  <c r="AN37" i="4"/>
  <c r="G38" i="7" s="1"/>
  <c r="AN38" i="4"/>
  <c r="G39" i="7" s="1"/>
  <c r="AN39" i="4"/>
  <c r="G40" i="7" s="1"/>
  <c r="AN40" i="4"/>
  <c r="G41" i="7" s="1"/>
  <c r="AN41" i="4"/>
  <c r="G42" i="7" s="1"/>
  <c r="AN42" i="4"/>
  <c r="G43" i="7" s="1"/>
  <c r="AN43" i="4"/>
  <c r="G44" i="7" s="1"/>
  <c r="AN44" i="4"/>
  <c r="G45" i="7" s="1"/>
  <c r="AN45" i="4"/>
  <c r="G46" i="7" s="1"/>
  <c r="AN46" i="4"/>
  <c r="G47" i="7" s="1"/>
  <c r="AN47" i="4"/>
  <c r="G48" i="7" s="1"/>
  <c r="AO47" i="4"/>
  <c r="AN48" i="4"/>
  <c r="G49" i="7" s="1"/>
  <c r="AN49" i="4"/>
  <c r="G50" i="7" s="1"/>
  <c r="AN50" i="4"/>
  <c r="G51" i="7" s="1"/>
  <c r="AN51" i="4"/>
  <c r="G52" i="7" s="1"/>
  <c r="AO51" i="4"/>
  <c r="AN52" i="4"/>
  <c r="G53" i="7" s="1"/>
  <c r="AN53" i="4"/>
  <c r="G54" i="7" s="1"/>
  <c r="AN54" i="4"/>
  <c r="G55" i="7" s="1"/>
  <c r="AN55" i="4"/>
  <c r="G56" i="7" s="1"/>
  <c r="AN56" i="4"/>
  <c r="G57" i="7" s="1"/>
  <c r="AN57" i="4"/>
  <c r="G58" i="7" s="1"/>
  <c r="AN58" i="4"/>
  <c r="G59" i="7" s="1"/>
  <c r="AN59" i="4"/>
  <c r="G60" i="7" s="1"/>
  <c r="AN60" i="4"/>
  <c r="G61" i="7" s="1"/>
  <c r="AN61" i="4"/>
  <c r="G62" i="7" s="1"/>
  <c r="AN62" i="4"/>
  <c r="G63" i="7" s="1"/>
  <c r="AN63" i="4"/>
  <c r="G64" i="7" s="1"/>
  <c r="AO63" i="4"/>
  <c r="AN64" i="4"/>
  <c r="G65" i="7" s="1"/>
  <c r="AN65" i="4"/>
  <c r="G66" i="7" s="1"/>
  <c r="AN66" i="4"/>
  <c r="G67" i="7" s="1"/>
  <c r="AN67" i="4"/>
  <c r="G68" i="7" s="1"/>
  <c r="AO67" i="4"/>
  <c r="AN68" i="4"/>
  <c r="G69" i="7" s="1"/>
  <c r="AN69" i="4"/>
  <c r="G70" i="7" s="1"/>
  <c r="AN70" i="4"/>
  <c r="G71" i="7" s="1"/>
  <c r="AN71" i="4"/>
  <c r="G72" i="7" s="1"/>
  <c r="AN72" i="4"/>
  <c r="G73" i="7" s="1"/>
  <c r="AN73" i="4"/>
  <c r="G74" i="7" s="1"/>
  <c r="AN74" i="4"/>
  <c r="G75" i="7" s="1"/>
  <c r="AN75" i="4"/>
  <c r="G76" i="7" s="1"/>
  <c r="AN76" i="4"/>
  <c r="G77" i="7" s="1"/>
  <c r="AO2" i="4"/>
  <c r="AX3" i="4"/>
  <c r="AX4" i="4"/>
  <c r="H5" i="7" s="1"/>
  <c r="AY4" i="4"/>
  <c r="AX5" i="4"/>
  <c r="AX6" i="4"/>
  <c r="H7" i="7" s="1"/>
  <c r="AX7" i="4"/>
  <c r="AX8" i="4"/>
  <c r="H9" i="7" s="1"/>
  <c r="AX9" i="4"/>
  <c r="AX10" i="4"/>
  <c r="H11" i="7" s="1"/>
  <c r="AY10" i="4"/>
  <c r="AX11" i="4"/>
  <c r="AX12" i="4"/>
  <c r="H13" i="7" s="1"/>
  <c r="AY12" i="4"/>
  <c r="AX13" i="4"/>
  <c r="AX14" i="4"/>
  <c r="H15" i="7" s="1"/>
  <c r="AX15" i="4"/>
  <c r="AX16" i="4"/>
  <c r="H17" i="7" s="1"/>
  <c r="AX17" i="4"/>
  <c r="AX18" i="4"/>
  <c r="H19" i="7" s="1"/>
  <c r="AY18" i="4"/>
  <c r="AX19" i="4"/>
  <c r="AX20" i="4"/>
  <c r="H21" i="7" s="1"/>
  <c r="AY20" i="4"/>
  <c r="AX21" i="4"/>
  <c r="AX22" i="4"/>
  <c r="H23" i="7" s="1"/>
  <c r="AX23" i="4"/>
  <c r="AX24" i="4"/>
  <c r="H25" i="7" s="1"/>
  <c r="AX25" i="4"/>
  <c r="AX26" i="4"/>
  <c r="H27" i="7" s="1"/>
  <c r="AY26" i="4"/>
  <c r="AX27" i="4"/>
  <c r="AX28" i="4"/>
  <c r="H29" i="7" s="1"/>
  <c r="AY28" i="4"/>
  <c r="AX29" i="4"/>
  <c r="AX30" i="4"/>
  <c r="H31" i="7" s="1"/>
  <c r="AX31" i="4"/>
  <c r="AX32" i="4"/>
  <c r="H33" i="7" s="1"/>
  <c r="AX33" i="4"/>
  <c r="AX34" i="4"/>
  <c r="H35" i="7" s="1"/>
  <c r="AX35" i="4"/>
  <c r="AX36" i="4"/>
  <c r="AX37" i="4"/>
  <c r="AX38" i="4"/>
  <c r="H39" i="7" s="1"/>
  <c r="AY38" i="4"/>
  <c r="AX39" i="4"/>
  <c r="AX40" i="4"/>
  <c r="H41" i="7" s="1"/>
  <c r="AY40" i="4"/>
  <c r="AX41" i="4"/>
  <c r="AX42" i="4"/>
  <c r="H43" i="7" s="1"/>
  <c r="AX43" i="4"/>
  <c r="AX44" i="4"/>
  <c r="AX45" i="4"/>
  <c r="AX46" i="4"/>
  <c r="H47" i="7" s="1"/>
  <c r="AX47" i="4"/>
  <c r="AX48" i="4"/>
  <c r="AX49" i="4"/>
  <c r="H50" i="7" s="1"/>
  <c r="AX50" i="4"/>
  <c r="H51" i="7" s="1"/>
  <c r="AX51" i="4"/>
  <c r="H52" i="7" s="1"/>
  <c r="AX52" i="4"/>
  <c r="H53" i="7" s="1"/>
  <c r="AX53" i="4"/>
  <c r="H54" i="7" s="1"/>
  <c r="AY53" i="4"/>
  <c r="AX54" i="4"/>
  <c r="H55" i="7" s="1"/>
  <c r="AX55" i="4"/>
  <c r="H56" i="7" s="1"/>
  <c r="AX56" i="4"/>
  <c r="H57" i="7" s="1"/>
  <c r="AX57" i="4"/>
  <c r="H58" i="7" s="1"/>
  <c r="AY57" i="4"/>
  <c r="AX58" i="4"/>
  <c r="H59" i="7" s="1"/>
  <c r="AX59" i="4"/>
  <c r="H60" i="7" s="1"/>
  <c r="AX60" i="4"/>
  <c r="H61" i="7" s="1"/>
  <c r="AX61" i="4"/>
  <c r="H62" i="7" s="1"/>
  <c r="AX62" i="4"/>
  <c r="H63" i="7" s="1"/>
  <c r="AX63" i="4"/>
  <c r="H64" i="7" s="1"/>
  <c r="AX64" i="4"/>
  <c r="H65" i="7" s="1"/>
  <c r="AX65" i="4"/>
  <c r="H66" i="7" s="1"/>
  <c r="AX66" i="4"/>
  <c r="H67" i="7" s="1"/>
  <c r="AX67" i="4"/>
  <c r="H68" i="7" s="1"/>
  <c r="AX68" i="4"/>
  <c r="H69" i="7" s="1"/>
  <c r="AX69" i="4"/>
  <c r="AX70" i="4"/>
  <c r="AX71" i="4"/>
  <c r="H72" i="7" s="1"/>
  <c r="AX72" i="4"/>
  <c r="AX73" i="4"/>
  <c r="AX74" i="4"/>
  <c r="AX75" i="4"/>
  <c r="H76" i="7" s="1"/>
  <c r="AX76" i="4"/>
  <c r="BK3" i="4"/>
  <c r="BK4" i="4"/>
  <c r="I5" i="7" s="1"/>
  <c r="BK5" i="4"/>
  <c r="BK6" i="4"/>
  <c r="I7" i="7" s="1"/>
  <c r="BL6" i="4"/>
  <c r="BK7" i="4"/>
  <c r="BK8" i="4"/>
  <c r="I9" i="7" s="1"/>
  <c r="BK9" i="4"/>
  <c r="BK10" i="4"/>
  <c r="BL10" i="4" s="1"/>
  <c r="BK11" i="4"/>
  <c r="BK12" i="4"/>
  <c r="I13" i="7" s="1"/>
  <c r="BK13" i="4"/>
  <c r="BK14" i="4"/>
  <c r="I15" i="7" s="1"/>
  <c r="BK15" i="4"/>
  <c r="BK16" i="4"/>
  <c r="I17" i="7" s="1"/>
  <c r="BK17" i="4"/>
  <c r="BK18" i="4"/>
  <c r="BK19" i="4"/>
  <c r="BK20" i="4"/>
  <c r="I21" i="7" s="1"/>
  <c r="BK21" i="4"/>
  <c r="BK22" i="4"/>
  <c r="I23" i="7" s="1"/>
  <c r="BK23" i="4"/>
  <c r="BK24" i="4"/>
  <c r="I25" i="7" s="1"/>
  <c r="BK25" i="4"/>
  <c r="BK26" i="4"/>
  <c r="BK28" i="4"/>
  <c r="BK29" i="4"/>
  <c r="BK30" i="4"/>
  <c r="BK31" i="4"/>
  <c r="BK32" i="4"/>
  <c r="BK33" i="4"/>
  <c r="I34" i="7" s="1"/>
  <c r="BK34" i="4"/>
  <c r="BK35" i="4"/>
  <c r="BK36" i="4"/>
  <c r="BK37" i="4"/>
  <c r="I38" i="7" s="1"/>
  <c r="BK38" i="4"/>
  <c r="BK39" i="4"/>
  <c r="BK40" i="4"/>
  <c r="BK41" i="4"/>
  <c r="BK42" i="4"/>
  <c r="BK43" i="4"/>
  <c r="I44" i="7" s="1"/>
  <c r="BL43" i="4"/>
  <c r="BK44" i="4"/>
  <c r="BK45" i="4"/>
  <c r="BK46" i="4"/>
  <c r="BK48" i="4"/>
  <c r="BK49" i="4"/>
  <c r="I50" i="7" s="1"/>
  <c r="BK50" i="4"/>
  <c r="BK51" i="4"/>
  <c r="I52" i="7" s="1"/>
  <c r="BK52" i="4"/>
  <c r="BK53" i="4"/>
  <c r="BK54" i="4"/>
  <c r="BK55" i="4"/>
  <c r="I56" i="7" s="1"/>
  <c r="BL55" i="4"/>
  <c r="BK56" i="4"/>
  <c r="BK57" i="4"/>
  <c r="I58" i="7" s="1"/>
  <c r="BK58" i="4"/>
  <c r="BK59" i="4"/>
  <c r="I60" i="7" s="1"/>
  <c r="BK61" i="4"/>
  <c r="BK62" i="4"/>
  <c r="BK63" i="4"/>
  <c r="BK64" i="4"/>
  <c r="BK65" i="4"/>
  <c r="BK66" i="4"/>
  <c r="I67" i="7" s="1"/>
  <c r="BK67" i="4"/>
  <c r="BK68" i="4"/>
  <c r="BK69" i="4"/>
  <c r="BK70" i="4"/>
  <c r="BK71" i="4"/>
  <c r="BK72" i="4"/>
  <c r="BK73" i="4"/>
  <c r="BK74" i="4"/>
  <c r="I75" i="7" s="1"/>
  <c r="BL74" i="4"/>
  <c r="BK75" i="4"/>
  <c r="BK76" i="4"/>
  <c r="BL2" i="4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3" i="4"/>
  <c r="F4" i="4"/>
  <c r="F5" i="4"/>
  <c r="F6" i="4"/>
  <c r="F7" i="4"/>
  <c r="F8" i="4"/>
  <c r="F9" i="4"/>
  <c r="F10" i="4"/>
  <c r="F11" i="4"/>
  <c r="F12" i="4"/>
  <c r="F13" i="4"/>
  <c r="F14" i="4"/>
  <c r="CB14" i="4" s="1"/>
  <c r="F15" i="4"/>
  <c r="F16" i="4"/>
  <c r="F17" i="4"/>
  <c r="F18" i="4"/>
  <c r="F19" i="4"/>
  <c r="F20" i="4"/>
  <c r="F21" i="4"/>
  <c r="F22" i="4"/>
  <c r="F23" i="4"/>
  <c r="F24" i="4"/>
  <c r="F25" i="4"/>
  <c r="CB25" i="4" s="1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CB57" i="4" s="1"/>
  <c r="F58" i="4"/>
  <c r="F59" i="4"/>
  <c r="F60" i="4"/>
  <c r="F61" i="4"/>
  <c r="F62" i="4"/>
  <c r="F63" i="4"/>
  <c r="F64" i="4"/>
  <c r="F65" i="4"/>
  <c r="CB65" i="4" s="1"/>
  <c r="F66" i="4"/>
  <c r="F67" i="4"/>
  <c r="F68" i="4"/>
  <c r="F69" i="4"/>
  <c r="CB69" i="4" s="1"/>
  <c r="F70" i="4"/>
  <c r="F71" i="4"/>
  <c r="F72" i="4"/>
  <c r="F73" i="4"/>
  <c r="CB73" i="4" s="1"/>
  <c r="F74" i="4"/>
  <c r="F75" i="4"/>
  <c r="F76" i="4"/>
  <c r="BG74" i="6"/>
  <c r="CB49" i="4" l="1"/>
  <c r="CB37" i="4"/>
  <c r="CB21" i="4"/>
  <c r="CB9" i="4"/>
  <c r="CB61" i="4"/>
  <c r="CB53" i="4"/>
  <c r="CB41" i="4"/>
  <c r="CB33" i="4"/>
  <c r="CB17" i="4"/>
  <c r="CB13" i="4"/>
  <c r="CB5" i="4"/>
  <c r="CB12" i="4"/>
  <c r="CB8" i="4"/>
  <c r="BL57" i="4"/>
  <c r="BL22" i="4"/>
  <c r="BL12" i="4"/>
  <c r="AY65" i="4"/>
  <c r="AY49" i="4"/>
  <c r="AY46" i="4"/>
  <c r="AY30" i="4"/>
  <c r="AY22" i="4"/>
  <c r="AY14" i="4"/>
  <c r="AY6" i="4"/>
  <c r="AO75" i="4"/>
  <c r="AO59" i="4"/>
  <c r="AO43" i="4"/>
  <c r="AO27" i="4"/>
  <c r="AO11" i="4"/>
  <c r="AO3" i="4"/>
  <c r="CB45" i="4"/>
  <c r="CB29" i="4"/>
  <c r="BL14" i="4"/>
  <c r="AY75" i="4"/>
  <c r="AY61" i="4"/>
  <c r="AY32" i="4"/>
  <c r="AY24" i="4"/>
  <c r="AY16" i="4"/>
  <c r="AY8" i="4"/>
  <c r="AO71" i="4"/>
  <c r="AO55" i="4"/>
  <c r="AO39" i="4"/>
  <c r="AO23" i="4"/>
  <c r="AO5" i="4"/>
  <c r="CB4" i="4"/>
  <c r="BL47" i="4"/>
  <c r="CB66" i="4"/>
  <c r="CB54" i="4"/>
  <c r="CB42" i="4"/>
  <c r="CB30" i="4"/>
  <c r="CB22" i="4"/>
  <c r="BL49" i="4"/>
  <c r="BL27" i="4"/>
  <c r="BL20" i="4"/>
  <c r="BL4" i="4"/>
  <c r="L58" i="7"/>
  <c r="M58" i="7" s="1"/>
  <c r="L50" i="7"/>
  <c r="M50" i="7" s="1"/>
  <c r="AM60" i="5"/>
  <c r="F60" i="8"/>
  <c r="AM53" i="5"/>
  <c r="F53" i="8"/>
  <c r="J53" i="8" s="1"/>
  <c r="K53" i="8" s="1"/>
  <c r="AM49" i="5"/>
  <c r="F49" i="8"/>
  <c r="AM46" i="5"/>
  <c r="F46" i="8"/>
  <c r="AM42" i="5"/>
  <c r="F42" i="8"/>
  <c r="AM38" i="5"/>
  <c r="F38" i="8"/>
  <c r="J35" i="8"/>
  <c r="AM31" i="5"/>
  <c r="F31" i="8"/>
  <c r="AM27" i="5"/>
  <c r="F27" i="8"/>
  <c r="AM24" i="5"/>
  <c r="F24" i="8"/>
  <c r="AM19" i="5"/>
  <c r="F19" i="8"/>
  <c r="AM15" i="5"/>
  <c r="F15" i="8"/>
  <c r="AM12" i="5"/>
  <c r="F12" i="8"/>
  <c r="AM8" i="5"/>
  <c r="F8" i="8"/>
  <c r="AM4" i="5"/>
  <c r="F4" i="8"/>
  <c r="AW58" i="5"/>
  <c r="G58" i="8"/>
  <c r="AW54" i="5"/>
  <c r="G54" i="8"/>
  <c r="AW50" i="5"/>
  <c r="G50" i="8"/>
  <c r="AW46" i="5"/>
  <c r="G46" i="8"/>
  <c r="AW42" i="5"/>
  <c r="G42" i="8"/>
  <c r="AW38" i="5"/>
  <c r="G38" i="8"/>
  <c r="AW34" i="5"/>
  <c r="G34" i="8"/>
  <c r="AW30" i="5"/>
  <c r="G30" i="8"/>
  <c r="AW26" i="5"/>
  <c r="G26" i="8"/>
  <c r="AW22" i="5"/>
  <c r="G22" i="8"/>
  <c r="AW18" i="5"/>
  <c r="G18" i="8"/>
  <c r="AW14" i="5"/>
  <c r="G14" i="8"/>
  <c r="AW10" i="5"/>
  <c r="G10" i="8"/>
  <c r="AW6" i="5"/>
  <c r="G6" i="8"/>
  <c r="BG2" i="5"/>
  <c r="H2" i="8"/>
  <c r="BX2" i="5"/>
  <c r="BG58" i="5"/>
  <c r="H58" i="8"/>
  <c r="BG54" i="5"/>
  <c r="H54" i="8"/>
  <c r="BG50" i="5"/>
  <c r="H50" i="8"/>
  <c r="BG46" i="5"/>
  <c r="H46" i="8"/>
  <c r="BG42" i="5"/>
  <c r="H42" i="8"/>
  <c r="BG38" i="5"/>
  <c r="H38" i="8"/>
  <c r="BG34" i="5"/>
  <c r="H34" i="8"/>
  <c r="BG30" i="5"/>
  <c r="H30" i="8"/>
  <c r="BG26" i="5"/>
  <c r="H26" i="8"/>
  <c r="BG22" i="5"/>
  <c r="H22" i="8"/>
  <c r="BG18" i="5"/>
  <c r="H18" i="8"/>
  <c r="BG14" i="5"/>
  <c r="H14" i="8"/>
  <c r="BG10" i="5"/>
  <c r="H10" i="8"/>
  <c r="BG6" i="5"/>
  <c r="H6" i="8"/>
  <c r="AM22" i="5"/>
  <c r="F22" i="8"/>
  <c r="AM59" i="5"/>
  <c r="F59" i="8"/>
  <c r="J59" i="8" s="1"/>
  <c r="AM56" i="5"/>
  <c r="F56" i="8"/>
  <c r="AM52" i="5"/>
  <c r="F52" i="8"/>
  <c r="AM48" i="5"/>
  <c r="F48" i="8"/>
  <c r="AM45" i="5"/>
  <c r="F45" i="8"/>
  <c r="J45" i="8" s="1"/>
  <c r="K45" i="8" s="1"/>
  <c r="AM41" i="5"/>
  <c r="F41" i="8"/>
  <c r="AM37" i="5"/>
  <c r="F37" i="8"/>
  <c r="J37" i="8" s="1"/>
  <c r="K37" i="8" s="1"/>
  <c r="AM34" i="5"/>
  <c r="F34" i="8"/>
  <c r="AM30" i="5"/>
  <c r="F30" i="8"/>
  <c r="J30" i="8" s="1"/>
  <c r="K30" i="8" s="1"/>
  <c r="AM26" i="5"/>
  <c r="F26" i="8"/>
  <c r="AM23" i="5"/>
  <c r="F23" i="8"/>
  <c r="J23" i="8" s="1"/>
  <c r="K23" i="8" s="1"/>
  <c r="AM18" i="5"/>
  <c r="F18" i="8"/>
  <c r="AM14" i="5"/>
  <c r="F14" i="8"/>
  <c r="J14" i="8" s="1"/>
  <c r="K14" i="8" s="1"/>
  <c r="AM11" i="5"/>
  <c r="F11" i="8"/>
  <c r="AM7" i="5"/>
  <c r="F7" i="8"/>
  <c r="J7" i="8" s="1"/>
  <c r="K7" i="8" s="1"/>
  <c r="AW2" i="5"/>
  <c r="G2" i="8"/>
  <c r="AW57" i="5"/>
  <c r="G57" i="8"/>
  <c r="J57" i="8" s="1"/>
  <c r="AW53" i="5"/>
  <c r="G53" i="8"/>
  <c r="AW49" i="5"/>
  <c r="G49" i="8"/>
  <c r="AW45" i="5"/>
  <c r="G45" i="8"/>
  <c r="AW41" i="5"/>
  <c r="G41" i="8"/>
  <c r="AW37" i="5"/>
  <c r="G37" i="8"/>
  <c r="AW33" i="5"/>
  <c r="G33" i="8"/>
  <c r="AW29" i="5"/>
  <c r="G29" i="8"/>
  <c r="AW25" i="5"/>
  <c r="G25" i="8"/>
  <c r="J25" i="8" s="1"/>
  <c r="K25" i="8" s="1"/>
  <c r="AW21" i="5"/>
  <c r="G21" i="8"/>
  <c r="AW17" i="5"/>
  <c r="G17" i="8"/>
  <c r="AW13" i="5"/>
  <c r="G13" i="8"/>
  <c r="J13" i="8" s="1"/>
  <c r="K13" i="8" s="1"/>
  <c r="AW9" i="5"/>
  <c r="G9" i="8"/>
  <c r="AW5" i="5"/>
  <c r="G5" i="8"/>
  <c r="BG57" i="5"/>
  <c r="H57" i="8"/>
  <c r="BG53" i="5"/>
  <c r="H53" i="8"/>
  <c r="BG49" i="5"/>
  <c r="H49" i="8"/>
  <c r="BG45" i="5"/>
  <c r="H45" i="8"/>
  <c r="BG41" i="5"/>
  <c r="H41" i="8"/>
  <c r="BG37" i="5"/>
  <c r="H37" i="8"/>
  <c r="BG33" i="5"/>
  <c r="H33" i="8"/>
  <c r="BG29" i="5"/>
  <c r="H29" i="8"/>
  <c r="BG25" i="5"/>
  <c r="H25" i="8"/>
  <c r="BG21" i="5"/>
  <c r="H21" i="8"/>
  <c r="BG13" i="5"/>
  <c r="H13" i="8"/>
  <c r="BG5" i="5"/>
  <c r="H5" i="8"/>
  <c r="AM58" i="5"/>
  <c r="F58" i="8"/>
  <c r="J58" i="8" s="1"/>
  <c r="AM55" i="5"/>
  <c r="F55" i="8"/>
  <c r="AM51" i="5"/>
  <c r="F51" i="8"/>
  <c r="J51" i="8" s="1"/>
  <c r="K51" i="8" s="1"/>
  <c r="AM44" i="5"/>
  <c r="F44" i="8"/>
  <c r="AM40" i="5"/>
  <c r="F40" i="8"/>
  <c r="J40" i="8" s="1"/>
  <c r="K40" i="8" s="1"/>
  <c r="AM36" i="5"/>
  <c r="F36" i="8"/>
  <c r="AM33" i="5"/>
  <c r="F33" i="8"/>
  <c r="J33" i="8" s="1"/>
  <c r="K33" i="8" s="1"/>
  <c r="AM29" i="5"/>
  <c r="F29" i="8"/>
  <c r="AM21" i="5"/>
  <c r="F21" i="8"/>
  <c r="J21" i="8" s="1"/>
  <c r="K21" i="8" s="1"/>
  <c r="AM17" i="5"/>
  <c r="F17" i="8"/>
  <c r="AM10" i="5"/>
  <c r="F10" i="8"/>
  <c r="J10" i="8" s="1"/>
  <c r="K10" i="8" s="1"/>
  <c r="AM6" i="5"/>
  <c r="F6" i="8"/>
  <c r="AW60" i="5"/>
  <c r="G60" i="8"/>
  <c r="AW56" i="5"/>
  <c r="G56" i="8"/>
  <c r="AW52" i="5"/>
  <c r="G52" i="8"/>
  <c r="AW48" i="5"/>
  <c r="G48" i="8"/>
  <c r="AW44" i="5"/>
  <c r="G44" i="8"/>
  <c r="AW40" i="5"/>
  <c r="G40" i="8"/>
  <c r="AW36" i="5"/>
  <c r="G36" i="8"/>
  <c r="AW32" i="5"/>
  <c r="G32" i="8"/>
  <c r="AW28" i="5"/>
  <c r="G28" i="8"/>
  <c r="AW24" i="5"/>
  <c r="G24" i="8"/>
  <c r="AW20" i="5"/>
  <c r="G20" i="8"/>
  <c r="AW16" i="5"/>
  <c r="G16" i="8"/>
  <c r="AW12" i="5"/>
  <c r="G12" i="8"/>
  <c r="AW8" i="5"/>
  <c r="G8" i="8"/>
  <c r="AW4" i="5"/>
  <c r="G4" i="8"/>
  <c r="BG60" i="5"/>
  <c r="H60" i="8"/>
  <c r="BG56" i="5"/>
  <c r="H56" i="8"/>
  <c r="BG48" i="5"/>
  <c r="H48" i="8"/>
  <c r="BG44" i="5"/>
  <c r="H44" i="8"/>
  <c r="BG36" i="5"/>
  <c r="H36" i="8"/>
  <c r="BG32" i="5"/>
  <c r="H32" i="8"/>
  <c r="BG24" i="5"/>
  <c r="H24" i="8"/>
  <c r="BG16" i="5"/>
  <c r="H16" i="8"/>
  <c r="BG12" i="5"/>
  <c r="H12" i="8"/>
  <c r="BG4" i="5"/>
  <c r="H4" i="8"/>
  <c r="AM3" i="5"/>
  <c r="F3" i="8"/>
  <c r="AM57" i="5"/>
  <c r="AM54" i="5"/>
  <c r="F54" i="8"/>
  <c r="AM50" i="5"/>
  <c r="F50" i="8"/>
  <c r="J50" i="8" s="1"/>
  <c r="K50" i="8" s="1"/>
  <c r="J47" i="8"/>
  <c r="AM43" i="5"/>
  <c r="F43" i="8"/>
  <c r="AM39" i="5"/>
  <c r="F39" i="8"/>
  <c r="AM35" i="5"/>
  <c r="AM32" i="5"/>
  <c r="F32" i="8"/>
  <c r="J32" i="8" s="1"/>
  <c r="K32" i="8" s="1"/>
  <c r="AM28" i="5"/>
  <c r="F28" i="8"/>
  <c r="AM20" i="5"/>
  <c r="F20" i="8"/>
  <c r="AM16" i="5"/>
  <c r="F16" i="8"/>
  <c r="J16" i="8" s="1"/>
  <c r="K16" i="8" s="1"/>
  <c r="AM9" i="5"/>
  <c r="F9" i="8"/>
  <c r="AM5" i="5"/>
  <c r="F5" i="8"/>
  <c r="AW59" i="5"/>
  <c r="G59" i="8"/>
  <c r="AW55" i="5"/>
  <c r="G55" i="8"/>
  <c r="AW51" i="5"/>
  <c r="G51" i="8"/>
  <c r="AW47" i="5"/>
  <c r="G47" i="8"/>
  <c r="AW43" i="5"/>
  <c r="G43" i="8"/>
  <c r="AW39" i="5"/>
  <c r="G39" i="8"/>
  <c r="AW35" i="5"/>
  <c r="G35" i="8"/>
  <c r="K35" i="8" s="1"/>
  <c r="AW31" i="5"/>
  <c r="G31" i="8"/>
  <c r="AW27" i="5"/>
  <c r="G27" i="8"/>
  <c r="AW23" i="5"/>
  <c r="G23" i="8"/>
  <c r="AW19" i="5"/>
  <c r="G19" i="8"/>
  <c r="AW15" i="5"/>
  <c r="G15" i="8"/>
  <c r="AW11" i="5"/>
  <c r="G11" i="8"/>
  <c r="AW7" i="5"/>
  <c r="G7" i="8"/>
  <c r="AW3" i="5"/>
  <c r="G3" i="8"/>
  <c r="BG59" i="5"/>
  <c r="H59" i="8"/>
  <c r="BG55" i="5"/>
  <c r="H55" i="8"/>
  <c r="BG51" i="5"/>
  <c r="H51" i="8"/>
  <c r="BG47" i="5"/>
  <c r="H47" i="8"/>
  <c r="BG43" i="5"/>
  <c r="H43" i="8"/>
  <c r="BG35" i="5"/>
  <c r="H35" i="8"/>
  <c r="BG31" i="5"/>
  <c r="H31" i="8"/>
  <c r="BG23" i="5"/>
  <c r="H23" i="8"/>
  <c r="BG15" i="5"/>
  <c r="H15" i="8"/>
  <c r="BG11" i="5"/>
  <c r="H11" i="8"/>
  <c r="BG3" i="5"/>
  <c r="H3" i="8"/>
  <c r="BL67" i="4"/>
  <c r="I68" i="7"/>
  <c r="L68" i="7" s="1"/>
  <c r="M68" i="7" s="1"/>
  <c r="BL52" i="4"/>
  <c r="I53" i="7"/>
  <c r="L53" i="7" s="1"/>
  <c r="M53" i="7" s="1"/>
  <c r="I36" i="7"/>
  <c r="BL35" i="4"/>
  <c r="BL23" i="4"/>
  <c r="I24" i="7"/>
  <c r="BL17" i="4"/>
  <c r="I18" i="7"/>
  <c r="AY72" i="4"/>
  <c r="H73" i="7"/>
  <c r="AY33" i="4"/>
  <c r="H34" i="7"/>
  <c r="L34" i="7" s="1"/>
  <c r="M34" i="7" s="1"/>
  <c r="H26" i="7"/>
  <c r="AY25" i="4"/>
  <c r="CB76" i="4"/>
  <c r="CB72" i="4"/>
  <c r="CB68" i="4"/>
  <c r="CB64" i="4"/>
  <c r="CB60" i="4"/>
  <c r="CB56" i="4"/>
  <c r="CB52" i="4"/>
  <c r="CB48" i="4"/>
  <c r="CB44" i="4"/>
  <c r="CB40" i="4"/>
  <c r="CB36" i="4"/>
  <c r="CB32" i="4"/>
  <c r="CB28" i="4"/>
  <c r="CB24" i="4"/>
  <c r="CB20" i="4"/>
  <c r="CB16" i="4"/>
  <c r="I63" i="7"/>
  <c r="L63" i="7" s="1"/>
  <c r="M63" i="7" s="1"/>
  <c r="BL62" i="4"/>
  <c r="I42" i="7"/>
  <c r="BL41" i="4"/>
  <c r="BL37" i="4"/>
  <c r="BL34" i="4"/>
  <c r="I35" i="7"/>
  <c r="L35" i="7" s="1"/>
  <c r="M35" i="7" s="1"/>
  <c r="I27" i="7"/>
  <c r="L27" i="7" s="1"/>
  <c r="M27" i="7" s="1"/>
  <c r="BL26" i="4"/>
  <c r="AY67" i="4"/>
  <c r="AY59" i="4"/>
  <c r="AY51" i="4"/>
  <c r="H37" i="7"/>
  <c r="L37" i="7" s="1"/>
  <c r="M37" i="7" s="1"/>
  <c r="AY36" i="4"/>
  <c r="H28" i="7"/>
  <c r="AY27" i="4"/>
  <c r="H20" i="7"/>
  <c r="AY19" i="4"/>
  <c r="H12" i="7"/>
  <c r="AY11" i="4"/>
  <c r="H4" i="7"/>
  <c r="L4" i="7" s="1"/>
  <c r="M4" i="7" s="1"/>
  <c r="AY3" i="4"/>
  <c r="AO69" i="4"/>
  <c r="AO61" i="4"/>
  <c r="L60" i="7"/>
  <c r="M60" i="7" s="1"/>
  <c r="AO53" i="4"/>
  <c r="L52" i="7"/>
  <c r="M52" i="7" s="1"/>
  <c r="AO45" i="4"/>
  <c r="AO37" i="4"/>
  <c r="AO29" i="4"/>
  <c r="L28" i="7"/>
  <c r="AO21" i="4"/>
  <c r="AO13" i="4"/>
  <c r="BL71" i="4"/>
  <c r="I72" i="7"/>
  <c r="L72" i="7" s="1"/>
  <c r="M72" i="7" s="1"/>
  <c r="BL58" i="4"/>
  <c r="I59" i="7"/>
  <c r="L59" i="7" s="1"/>
  <c r="M59" i="7" s="1"/>
  <c r="BL31" i="4"/>
  <c r="I32" i="7"/>
  <c r="BL7" i="4"/>
  <c r="I8" i="7"/>
  <c r="AY43" i="4"/>
  <c r="H44" i="7"/>
  <c r="L44" i="7" s="1"/>
  <c r="H18" i="7"/>
  <c r="AY17" i="4"/>
  <c r="H10" i="7"/>
  <c r="AY9" i="4"/>
  <c r="BL65" i="4"/>
  <c r="I66" i="7"/>
  <c r="L66" i="7" s="1"/>
  <c r="M66" i="7" s="1"/>
  <c r="BL61" i="4"/>
  <c r="I62" i="7"/>
  <c r="L62" i="7" s="1"/>
  <c r="M62" i="7" s="1"/>
  <c r="BL50" i="4"/>
  <c r="I51" i="7"/>
  <c r="L51" i="7" s="1"/>
  <c r="M51" i="7" s="1"/>
  <c r="BL40" i="4"/>
  <c r="I41" i="7"/>
  <c r="I30" i="7"/>
  <c r="BL29" i="4"/>
  <c r="BL25" i="4"/>
  <c r="I26" i="7"/>
  <c r="L26" i="7" s="1"/>
  <c r="M26" i="7" s="1"/>
  <c r="BL15" i="4"/>
  <c r="I16" i="7"/>
  <c r="BL9" i="4"/>
  <c r="I10" i="7"/>
  <c r="AY70" i="4"/>
  <c r="H71" i="7"/>
  <c r="AY41" i="4"/>
  <c r="H42" i="7"/>
  <c r="L42" i="7" s="1"/>
  <c r="M42" i="7" s="1"/>
  <c r="AY35" i="4"/>
  <c r="H36" i="7"/>
  <c r="H30" i="7"/>
  <c r="L30" i="7" s="1"/>
  <c r="M30" i="7" s="1"/>
  <c r="AY29" i="4"/>
  <c r="H22" i="7"/>
  <c r="AY21" i="4"/>
  <c r="H14" i="7"/>
  <c r="AY13" i="4"/>
  <c r="H6" i="7"/>
  <c r="AY5" i="4"/>
  <c r="I73" i="7"/>
  <c r="BL72" i="4"/>
  <c r="BL68" i="4"/>
  <c r="I69" i="7"/>
  <c r="L69" i="7" s="1"/>
  <c r="BL64" i="4"/>
  <c r="I65" i="7"/>
  <c r="I54" i="7"/>
  <c r="L54" i="7" s="1"/>
  <c r="M54" i="7" s="1"/>
  <c r="BL53" i="4"/>
  <c r="BL46" i="4"/>
  <c r="I47" i="7"/>
  <c r="L47" i="7" s="1"/>
  <c r="M47" i="7" s="1"/>
  <c r="BL32" i="4"/>
  <c r="I33" i="7"/>
  <c r="L33" i="7" s="1"/>
  <c r="BL28" i="4"/>
  <c r="I29" i="7"/>
  <c r="L29" i="7" s="1"/>
  <c r="M29" i="7" s="1"/>
  <c r="I19" i="7"/>
  <c r="L19" i="7" s="1"/>
  <c r="M19" i="7" s="1"/>
  <c r="BL18" i="4"/>
  <c r="H74" i="7"/>
  <c r="AY73" i="4"/>
  <c r="AY69" i="4"/>
  <c r="H70" i="7"/>
  <c r="AY63" i="4"/>
  <c r="AY55" i="4"/>
  <c r="H45" i="7"/>
  <c r="AY44" i="4"/>
  <c r="H32" i="7"/>
  <c r="AY31" i="4"/>
  <c r="H24" i="7"/>
  <c r="L24" i="7" s="1"/>
  <c r="AY23" i="4"/>
  <c r="H16" i="7"/>
  <c r="AY15" i="4"/>
  <c r="H8" i="7"/>
  <c r="L8" i="7" s="1"/>
  <c r="M8" i="7" s="1"/>
  <c r="AY7" i="4"/>
  <c r="AO73" i="4"/>
  <c r="AO65" i="4"/>
  <c r="AO57" i="4"/>
  <c r="L56" i="7"/>
  <c r="M56" i="7" s="1"/>
  <c r="AO49" i="4"/>
  <c r="AO41" i="4"/>
  <c r="AO33" i="4"/>
  <c r="AO25" i="4"/>
  <c r="AO17" i="4"/>
  <c r="BL60" i="4"/>
  <c r="I61" i="7"/>
  <c r="L61" i="7" s="1"/>
  <c r="M61" i="7" s="1"/>
  <c r="CB75" i="4"/>
  <c r="CB71" i="4"/>
  <c r="CB67" i="4"/>
  <c r="CB63" i="4"/>
  <c r="CB59" i="4"/>
  <c r="CB55" i="4"/>
  <c r="CB51" i="4"/>
  <c r="CB47" i="4"/>
  <c r="CB43" i="4"/>
  <c r="CB39" i="4"/>
  <c r="CB35" i="4"/>
  <c r="CB31" i="4"/>
  <c r="CB27" i="4"/>
  <c r="CB23" i="4"/>
  <c r="CB19" i="4"/>
  <c r="CB15" i="4"/>
  <c r="CB11" i="4"/>
  <c r="CB7" i="4"/>
  <c r="CB3" i="4"/>
  <c r="BL76" i="4"/>
  <c r="I77" i="7"/>
  <c r="BL73" i="4"/>
  <c r="I74" i="7"/>
  <c r="BL70" i="4"/>
  <c r="I71" i="7"/>
  <c r="BL66" i="4"/>
  <c r="BL63" i="4"/>
  <c r="I64" i="7"/>
  <c r="L64" i="7" s="1"/>
  <c r="M64" i="7" s="1"/>
  <c r="BL59" i="4"/>
  <c r="BL54" i="4"/>
  <c r="I55" i="7"/>
  <c r="L55" i="7" s="1"/>
  <c r="M55" i="7" s="1"/>
  <c r="BL51" i="4"/>
  <c r="BL45" i="4"/>
  <c r="I46" i="7"/>
  <c r="BL42" i="4"/>
  <c r="I43" i="7"/>
  <c r="BL39" i="4"/>
  <c r="I40" i="7"/>
  <c r="BL36" i="4"/>
  <c r="I37" i="7"/>
  <c r="BL33" i="4"/>
  <c r="BL30" i="4"/>
  <c r="I31" i="7"/>
  <c r="L31" i="7" s="1"/>
  <c r="M31" i="7" s="1"/>
  <c r="BL24" i="4"/>
  <c r="BL19" i="4"/>
  <c r="I20" i="7"/>
  <c r="BL16" i="4"/>
  <c r="BL11" i="4"/>
  <c r="I12" i="7"/>
  <c r="BL8" i="4"/>
  <c r="BL3" i="4"/>
  <c r="I4" i="7"/>
  <c r="AY74" i="4"/>
  <c r="H75" i="7"/>
  <c r="AY71" i="4"/>
  <c r="AY68" i="4"/>
  <c r="AY66" i="4"/>
  <c r="AY64" i="4"/>
  <c r="AY62" i="4"/>
  <c r="AY60" i="4"/>
  <c r="AY58" i="4"/>
  <c r="AY56" i="4"/>
  <c r="AY54" i="4"/>
  <c r="AY52" i="4"/>
  <c r="AY50" i="4"/>
  <c r="AY48" i="4"/>
  <c r="H49" i="7"/>
  <c r="AY45" i="4"/>
  <c r="H46" i="7"/>
  <c r="AY42" i="4"/>
  <c r="AY37" i="4"/>
  <c r="H38" i="7"/>
  <c r="L38" i="7" s="1"/>
  <c r="M38" i="7" s="1"/>
  <c r="AY34" i="4"/>
  <c r="AO76" i="4"/>
  <c r="AO74" i="4"/>
  <c r="AO72" i="4"/>
  <c r="AO70" i="4"/>
  <c r="AO68" i="4"/>
  <c r="AO66" i="4"/>
  <c r="AO64" i="4"/>
  <c r="AO62" i="4"/>
  <c r="AO60" i="4"/>
  <c r="AO58" i="4"/>
  <c r="AO56" i="4"/>
  <c r="AO54" i="4"/>
  <c r="AO52" i="4"/>
  <c r="AO50" i="4"/>
  <c r="AO48" i="4"/>
  <c r="AO46" i="4"/>
  <c r="AO44" i="4"/>
  <c r="AO42" i="4"/>
  <c r="AO40" i="4"/>
  <c r="AO38" i="4"/>
  <c r="AO36" i="4"/>
  <c r="AO34" i="4"/>
  <c r="AO32" i="4"/>
  <c r="AO30" i="4"/>
  <c r="AO28" i="4"/>
  <c r="AO26" i="4"/>
  <c r="AO24" i="4"/>
  <c r="AO22" i="4"/>
  <c r="AO20" i="4"/>
  <c r="AO18" i="4"/>
  <c r="AO16" i="4"/>
  <c r="AO14" i="4"/>
  <c r="AO12" i="4"/>
  <c r="AO10" i="4"/>
  <c r="AO8" i="4"/>
  <c r="AO6" i="4"/>
  <c r="AO4" i="4"/>
  <c r="CB74" i="4"/>
  <c r="CB70" i="4"/>
  <c r="CB62" i="4"/>
  <c r="CB58" i="4"/>
  <c r="CB50" i="4"/>
  <c r="CB46" i="4"/>
  <c r="CB38" i="4"/>
  <c r="CB34" i="4"/>
  <c r="CB26" i="4"/>
  <c r="CB18" i="4"/>
  <c r="CB6" i="4"/>
  <c r="BL75" i="4"/>
  <c r="I76" i="7"/>
  <c r="L76" i="7" s="1"/>
  <c r="BL69" i="4"/>
  <c r="I70" i="7"/>
  <c r="BL56" i="4"/>
  <c r="I57" i="7"/>
  <c r="BL48" i="4"/>
  <c r="I49" i="7"/>
  <c r="BL44" i="4"/>
  <c r="I45" i="7"/>
  <c r="BL38" i="4"/>
  <c r="I39" i="7"/>
  <c r="L39" i="7" s="1"/>
  <c r="M39" i="7" s="1"/>
  <c r="BL21" i="4"/>
  <c r="I22" i="7"/>
  <c r="L22" i="7" s="1"/>
  <c r="M22" i="7" s="1"/>
  <c r="BL13" i="4"/>
  <c r="I14" i="7"/>
  <c r="L14" i="7" s="1"/>
  <c r="BL5" i="4"/>
  <c r="I6" i="7"/>
  <c r="L6" i="7" s="1"/>
  <c r="M6" i="7" s="1"/>
  <c r="AY76" i="4"/>
  <c r="H77" i="7"/>
  <c r="L77" i="7" s="1"/>
  <c r="M77" i="7" s="1"/>
  <c r="AY47" i="4"/>
  <c r="H48" i="7"/>
  <c r="L48" i="7" s="1"/>
  <c r="M48" i="7" s="1"/>
  <c r="AY39" i="4"/>
  <c r="H40" i="7"/>
  <c r="L75" i="7"/>
  <c r="M75" i="7" s="1"/>
  <c r="L67" i="7"/>
  <c r="M67" i="7" s="1"/>
  <c r="L65" i="7"/>
  <c r="M65" i="7" s="1"/>
  <c r="L57" i="7"/>
  <c r="M57" i="7" s="1"/>
  <c r="L43" i="7"/>
  <c r="M43" i="7" s="1"/>
  <c r="L41" i="7"/>
  <c r="M41" i="7" s="1"/>
  <c r="L25" i="7"/>
  <c r="M25" i="7" s="1"/>
  <c r="L23" i="7"/>
  <c r="M23" i="7" s="1"/>
  <c r="L21" i="7"/>
  <c r="M21" i="7" s="1"/>
  <c r="L17" i="7"/>
  <c r="M17" i="7" s="1"/>
  <c r="L15" i="7"/>
  <c r="M15" i="7" s="1"/>
  <c r="L13" i="7"/>
  <c r="M13" i="7" s="1"/>
  <c r="L9" i="7"/>
  <c r="M9" i="7" s="1"/>
  <c r="L7" i="7"/>
  <c r="M7" i="7" s="1"/>
  <c r="L5" i="7"/>
  <c r="M5" i="7" s="1"/>
  <c r="I11" i="7"/>
  <c r="CB10" i="4"/>
  <c r="AF52" i="4"/>
  <c r="AF45" i="4"/>
  <c r="BX52" i="5"/>
  <c r="BX36" i="5"/>
  <c r="BX51" i="5"/>
  <c r="BX30" i="5"/>
  <c r="BX56" i="5"/>
  <c r="BX24" i="5"/>
  <c r="BX16" i="5"/>
  <c r="BX12" i="5"/>
  <c r="BX8" i="5"/>
  <c r="BX40" i="5"/>
  <c r="BX17" i="5"/>
  <c r="BX35" i="5"/>
  <c r="BX31" i="5"/>
  <c r="BX47" i="5"/>
  <c r="BG17" i="5"/>
  <c r="BX21" i="5"/>
  <c r="BX11" i="5"/>
  <c r="BX60" i="5"/>
  <c r="BX48" i="5"/>
  <c r="BX44" i="5"/>
  <c r="BX32" i="5"/>
  <c r="BX28" i="5"/>
  <c r="BX20" i="5"/>
  <c r="BX4" i="5"/>
  <c r="BG9" i="5"/>
  <c r="BX9" i="5"/>
  <c r="BX58" i="5"/>
  <c r="BX26" i="5"/>
  <c r="BX59" i="5"/>
  <c r="BX55" i="5"/>
  <c r="BX43" i="5"/>
  <c r="BX39" i="5"/>
  <c r="BX27" i="5"/>
  <c r="BX23" i="5"/>
  <c r="BX19" i="5"/>
  <c r="BX15" i="5"/>
  <c r="BX7" i="5"/>
  <c r="BX3" i="5"/>
  <c r="BX46" i="5"/>
  <c r="BX54" i="5"/>
  <c r="BX38" i="5"/>
  <c r="BX22" i="5"/>
  <c r="BX50" i="5"/>
  <c r="BX34" i="5"/>
  <c r="BX42" i="5"/>
  <c r="BX6" i="5"/>
  <c r="BX5" i="5"/>
  <c r="BX18" i="5"/>
  <c r="BX14" i="5"/>
  <c r="BX10" i="5"/>
  <c r="BX57" i="5"/>
  <c r="BS57" i="5"/>
  <c r="BX53" i="5"/>
  <c r="BS53" i="5"/>
  <c r="BX49" i="5"/>
  <c r="BS49" i="5"/>
  <c r="BX45" i="5"/>
  <c r="BS45" i="5"/>
  <c r="BX41" i="5"/>
  <c r="BS41" i="5"/>
  <c r="BX37" i="5"/>
  <c r="BS37" i="5"/>
  <c r="BX33" i="5"/>
  <c r="BS33" i="5"/>
  <c r="BX29" i="5"/>
  <c r="BS29" i="5"/>
  <c r="BX25" i="5"/>
  <c r="BS25" i="5"/>
  <c r="BX13" i="5"/>
  <c r="L32" i="7" l="1"/>
  <c r="M32" i="7" s="1"/>
  <c r="L71" i="7"/>
  <c r="M71" i="7" s="1"/>
  <c r="L16" i="7"/>
  <c r="M16" i="7" s="1"/>
  <c r="L73" i="7"/>
  <c r="M73" i="7" s="1"/>
  <c r="L45" i="7"/>
  <c r="M45" i="7" s="1"/>
  <c r="L74" i="7"/>
  <c r="M74" i="7" s="1"/>
  <c r="L18" i="7"/>
  <c r="M18" i="7" s="1"/>
  <c r="L20" i="7"/>
  <c r="M20" i="7" s="1"/>
  <c r="L40" i="7"/>
  <c r="M40" i="7" s="1"/>
  <c r="L10" i="7"/>
  <c r="M10" i="7" s="1"/>
  <c r="L36" i="7"/>
  <c r="M36" i="7" s="1"/>
  <c r="L12" i="7"/>
  <c r="M12" i="7" s="1"/>
  <c r="M28" i="7"/>
  <c r="L49" i="7"/>
  <c r="M49" i="7" s="1"/>
  <c r="L70" i="7"/>
  <c r="M70" i="7" s="1"/>
  <c r="M24" i="7"/>
  <c r="K47" i="8"/>
  <c r="J52" i="8"/>
  <c r="K52" i="8"/>
  <c r="J60" i="8"/>
  <c r="J9" i="8"/>
  <c r="K9" i="8" s="1"/>
  <c r="J43" i="8"/>
  <c r="K43" i="8" s="1"/>
  <c r="J8" i="8"/>
  <c r="K8" i="8" s="1"/>
  <c r="J15" i="8"/>
  <c r="K15" i="8" s="1"/>
  <c r="J24" i="8"/>
  <c r="K24" i="8" s="1"/>
  <c r="J31" i="8"/>
  <c r="K31" i="8"/>
  <c r="J38" i="8"/>
  <c r="K38" i="8" s="1"/>
  <c r="J46" i="8"/>
  <c r="K46" i="8" s="1"/>
  <c r="J20" i="8"/>
  <c r="K20" i="8" s="1"/>
  <c r="K28" i="8"/>
  <c r="J28" i="8"/>
  <c r="J3" i="8"/>
  <c r="K3" i="8" s="1"/>
  <c r="J6" i="8"/>
  <c r="K6" i="8"/>
  <c r="J17" i="8"/>
  <c r="K17" i="8"/>
  <c r="J29" i="8"/>
  <c r="K29" i="8"/>
  <c r="J36" i="8"/>
  <c r="K36" i="8"/>
  <c r="J44" i="8"/>
  <c r="K44" i="8" s="1"/>
  <c r="J55" i="8"/>
  <c r="K55" i="8" s="1"/>
  <c r="J2" i="8"/>
  <c r="K2" i="8" s="1"/>
  <c r="J11" i="8"/>
  <c r="K11" i="8" s="1"/>
  <c r="J18" i="8"/>
  <c r="K18" i="8" s="1"/>
  <c r="J26" i="8"/>
  <c r="K26" i="8" s="1"/>
  <c r="J34" i="8"/>
  <c r="K34" i="8" s="1"/>
  <c r="J41" i="8"/>
  <c r="K41" i="8"/>
  <c r="J48" i="8"/>
  <c r="K48" i="8" s="1"/>
  <c r="J56" i="8"/>
  <c r="J22" i="8"/>
  <c r="K22" i="8"/>
  <c r="J5" i="8"/>
  <c r="K5" i="8" s="1"/>
  <c r="J39" i="8"/>
  <c r="K39" i="8" s="1"/>
  <c r="J54" i="8"/>
  <c r="K54" i="8" s="1"/>
  <c r="J4" i="8"/>
  <c r="K4" i="8" s="1"/>
  <c r="J12" i="8"/>
  <c r="K12" i="8" s="1"/>
  <c r="J19" i="8"/>
  <c r="K19" i="8" s="1"/>
  <c r="J27" i="8"/>
  <c r="K27" i="8" s="1"/>
  <c r="J42" i="8"/>
  <c r="K42" i="8" s="1"/>
  <c r="J49" i="8"/>
  <c r="K49" i="8" s="1"/>
  <c r="M33" i="7"/>
  <c r="M69" i="7"/>
  <c r="M44" i="7"/>
  <c r="M14" i="7"/>
  <c r="L46" i="7"/>
  <c r="M46" i="7" s="1"/>
  <c r="M76" i="7"/>
  <c r="L11" i="7"/>
  <c r="M11" i="7" s="1"/>
  <c r="CC2" i="4"/>
</calcChain>
</file>

<file path=xl/comments1.xml><?xml version="1.0" encoding="utf-8"?>
<comments xmlns="http://schemas.openxmlformats.org/spreadsheetml/2006/main">
  <authors>
    <author>Microsoft Office User</author>
    <author>parvezsohi</author>
  </authors>
  <commentList>
    <comment ref="BT2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Volunteer Driver-
PwC</t>
        </r>
      </text>
    </comment>
    <comment ref="BR3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Deduction-
KPMG</t>
        </r>
      </text>
    </comment>
    <comment ref="BS3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 Bonus-
Blood Drive
Bake Sale 3
</t>
        </r>
      </text>
    </comment>
    <comment ref="BR9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EY</t>
        </r>
      </text>
    </comment>
    <comment ref="BS9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Bake Sale 2
Zoo Social</t>
        </r>
      </text>
    </comment>
    <comment ref="BR10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late cancellation-
BKD
Linked In</t>
        </r>
      </text>
    </comment>
    <comment ref="BS10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Bake Sale 1
Hermannn Park Clean up
Bake Sale 2
Game Night
Grill the Auditors
Donation Drive
Blood Drive
Officer Panel
Bake Sale 3
</t>
        </r>
      </text>
    </comment>
    <comment ref="BT10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DrwC
iver-
Briggs &amp; Veselka
Grant Thornton
</t>
        </r>
        <r>
          <rPr>
            <b/>
            <sz val="9"/>
            <color indexed="81"/>
            <rFont val="Tahoma"/>
            <family val="2"/>
          </rPr>
          <t>Cindy:
Donation Drive</t>
        </r>
      </text>
    </comment>
    <comment ref="BR12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 
Calpine
Movie Morning
Election Night
</t>
        </r>
      </text>
    </comment>
    <comment ref="BS12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S13" authorId="1" shapeId="0">
      <text>
        <r>
          <rPr>
            <b/>
            <sz val="9"/>
            <color indexed="81"/>
            <rFont val="Tahoma"/>
            <family val="2"/>
          </rPr>
          <t xml:space="preserve">parvezsohi:
Shirt Bonus
Grill the Auditors
Blood Drive
Bake Sale 3
</t>
        </r>
      </text>
    </comment>
    <comment ref="BR18" authorId="1" shapeId="0">
      <text>
        <r>
          <rPr>
            <b/>
            <sz val="9"/>
            <color indexed="81"/>
            <rFont val="Tahoma"/>
            <family val="2"/>
          </rPr>
          <t xml:space="preserve">parvezsohi:
No Show-
EY
Protiviti
</t>
        </r>
      </text>
    </comment>
    <comment ref="BR26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Show-
Game Night</t>
        </r>
      </text>
    </comment>
    <comment ref="BR28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 Penalty
PwC</t>
        </r>
      </text>
    </comment>
    <comment ref="BS28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Children's Museum
Blood Drive
Officer Panel
</t>
        </r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Bake sale 3</t>
        </r>
      </text>
    </comment>
    <comment ref="BT29" authorId="0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Volunteer Driver-
Deloitte Launch
PwC</t>
        </r>
      </text>
    </comment>
    <comment ref="BR32" authorId="1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EY</t>
        </r>
      </text>
    </comment>
  </commentList>
</comments>
</file>

<file path=xl/comments2.xml><?xml version="1.0" encoding="utf-8"?>
<comments xmlns="http://schemas.openxmlformats.org/spreadsheetml/2006/main">
  <authors>
    <author>parvezsohi</author>
    <author>Microsoft Office User</author>
    <author>ThinkPad-</author>
  </authors>
  <commentList>
    <comment ref="BX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Roger CPA
</t>
        </r>
      </text>
    </comment>
    <comment ref="BZ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Drive-
Briggs &amp; Veselka
PKF Texas
BDO
EY
Children's Museum
PwC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Connoco Phillips Case </t>
        </r>
      </text>
    </comment>
    <comment ref="BZ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Children's Museum</t>
        </r>
      </text>
    </comment>
    <comment ref="BX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 Penalty- 
PwC</t>
        </r>
      </text>
    </comment>
    <comment ref="BY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 Bonus-
Blood Drive
</t>
        </r>
      </text>
    </comment>
    <comment ref="BZ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BKD
PKF Texas
Grant Thornton
EY</t>
        </r>
      </text>
    </comment>
    <comment ref="BX1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Deduction-
Zoo Social</t>
        </r>
      </text>
    </comment>
    <comment ref="BX1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hevron Philips
Anderson Tax
Weaver
Grant Thornton
Recruiting Prep</t>
        </r>
      </text>
    </comment>
    <comment ref="BX1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Weaver PM</t>
        </r>
      </text>
    </comment>
    <comment ref="BY1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Blood Drive
Bake Sale 3</t>
        </r>
      </text>
    </comment>
    <comment ref="BZ1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BKD
EY</t>
        </r>
      </text>
    </comment>
    <comment ref="BX1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Deduction-
Doeren Mayhew
LinkedIn Workshop
Chipotle Fundraiser
</t>
        </r>
      </text>
    </comment>
    <comment ref="BX1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EY</t>
        </r>
      </text>
    </comment>
    <comment ref="BX1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 
Linked In Workshop
</t>
        </r>
      </text>
    </comment>
    <comment ref="BY1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Children's Museum
Donation Drive
Blood Drive
Zoo Social
Nehemiah Center
Officer Panel
Chipotle Fundraiser
Movie Morning</t>
        </r>
      </text>
    </comment>
    <comment ref="BZ1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Grant Thornton
EY
Children's Museum
PwC
Calpine
zoo social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Donation Drive
Ronald McDonald
Movie Morning
Nehemiah Center 2</t>
        </r>
      </text>
    </comment>
    <comment ref="BY1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Movie Morning
</t>
        </r>
      </text>
    </comment>
    <comment ref="BX1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PKF Texas
Stregth Quest </t>
        </r>
      </text>
    </comment>
    <comment ref="BX2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Movie Morning
</t>
        </r>
      </text>
    </comment>
    <comment ref="BZ2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BKD
Nehemiah Center</t>
        </r>
      </text>
    </comment>
    <comment ref="BY2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Bake Sale 1
Hermannn Park Clean up
Blood Drive</t>
        </r>
      </text>
    </comment>
    <comment ref="BX23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Show-
PwC</t>
        </r>
      </text>
    </comment>
    <comment ref="BX2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Deduction-
</t>
        </r>
        <r>
          <rPr>
            <b/>
            <sz val="9"/>
            <color indexed="81"/>
            <rFont val="Tahoma"/>
            <family val="2"/>
          </rPr>
          <t xml:space="preserve">Cindy:
</t>
        </r>
        <r>
          <rPr>
            <sz val="9"/>
            <color indexed="81"/>
            <rFont val="Tahoma"/>
            <family val="2"/>
          </rPr>
          <t>blood drive</t>
        </r>
      </text>
    </comment>
    <comment ref="BX2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BDO
Grant Thornton
StrengthQuest
Children's Museum
PwC
</t>
        </r>
      </text>
    </comment>
    <comment ref="BX2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
Blood Drive</t>
        </r>
      </text>
    </comment>
    <comment ref="BX2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Recruiting Prep</t>
        </r>
      </text>
    </comment>
    <comment ref="BY2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appy Hour
Children's Museum
</t>
        </r>
      </text>
    </comment>
    <comment ref="BZ2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Driver-
EY</t>
        </r>
      </text>
    </comment>
    <comment ref="BX2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Weaver PM
</t>
        </r>
      </text>
    </comment>
    <comment ref="BY2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Blood Drive
Zoo Social</t>
        </r>
      </text>
    </comment>
    <comment ref="BX31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BKD
Strength Quest Workshop</t>
        </r>
      </text>
    </comment>
    <comment ref="BY31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Bake Sale 1
Hermannn Park Clean up
Bake Sale 2
Blood Drive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Does not require orientation to become member
</t>
        </r>
      </text>
    </comment>
    <comment ref="BY3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Bake Sale 3</t>
        </r>
      </text>
    </comment>
    <comment ref="BX33" authorId="2" shapeId="0">
      <text>
        <r>
          <rPr>
            <b/>
            <sz val="9"/>
            <color indexed="81"/>
            <rFont val="Tahoma"/>
            <family val="2"/>
          </rPr>
          <t>ThinkPad-:</t>
        </r>
        <r>
          <rPr>
            <sz val="9"/>
            <color indexed="81"/>
            <rFont val="Tahoma"/>
            <family val="2"/>
          </rPr>
          <t xml:space="preserve">
movie morning</t>
        </r>
      </text>
    </comment>
    <comment ref="BZ3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Driver- 
Calpine</t>
        </r>
      </text>
    </comment>
    <comment ref="BX3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Grant Thornton
</t>
        </r>
      </text>
    </comment>
    <comment ref="BY3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Children's Museum
</t>
        </r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Game Night</t>
        </r>
      </text>
    </comment>
    <comment ref="BX36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 Deduction-
Game Night
Wiley CPA
Blood Drive
Zoo Social</t>
        </r>
      </text>
    </comment>
    <comment ref="BY3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Children's Museum</t>
        </r>
      </text>
    </comment>
    <comment ref="BX3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Recruiting Prep
Interview Prep
</t>
        </r>
      </text>
    </comment>
    <comment ref="BZ3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BKD</t>
        </r>
      </text>
    </comment>
    <comment ref="BX3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EY</t>
        </r>
      </text>
    </comment>
    <comment ref="BX4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 
Chipotle Fundraiser
Movie Morning
</t>
        </r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Election Night</t>
        </r>
      </text>
    </comment>
    <comment ref="BX46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Show-
Chevron Philips</t>
        </r>
      </text>
    </comment>
    <comment ref="BY4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Game Night
Grill the Auditors
Blood Drive
Bake Sale 3
Chipotle Fundraiser
Movie Morning</t>
        </r>
      </text>
    </comment>
    <comment ref="BX4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Interview Prep
Chipotle Fundraiser
</t>
        </r>
      </text>
    </comment>
    <comment ref="BZ4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Grant Thornton
EY
Calpine
wC</t>
        </r>
      </text>
    </comment>
    <comment ref="BY5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Bake Sale 2
Bappy Hour
Game Night
Blood Drive</t>
        </r>
      </text>
    </comment>
    <comment ref="BY51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Movie Morning</t>
        </r>
      </text>
    </comment>
    <comment ref="BZ5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
BKD</t>
        </r>
      </text>
    </comment>
    <comment ref="BX5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BKD
Strength Quest
</t>
        </r>
      </text>
    </comment>
    <comment ref="AD5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Him and Isabel could not make it to Ignite! So Corporate asked us to give them the points under Ignite since that is a requirement.
</t>
        </r>
      </text>
    </comment>
    <comment ref="BX5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Deduction-
Zoo Social
Cindy:
Cancle dedution because of sick and email inform.</t>
        </r>
      </text>
    </comment>
    <comment ref="BZ5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Driver-
KPMG
</t>
        </r>
      </text>
    </comment>
    <comment ref="BX5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PKF Texas</t>
        </r>
      </text>
    </comment>
    <comment ref="BX5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Interview Prep</t>
        </r>
      </text>
    </comment>
    <comment ref="BX5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Linked In Workshop
Movie Morning
</t>
        </r>
      </text>
    </comment>
    <comment ref="BX5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up- 
Briggs &amp; Veselka
BKD
EY
Doeren Mayhew
Calpine
PwC</t>
        </r>
      </text>
    </comment>
    <comment ref="BX61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 
Anderson Tax
Recruiting Prep</t>
        </r>
      </text>
    </comment>
    <comment ref="AM6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Career Fair Preparation
Application of Intent
Resume Prep Workshop
Interview prep workshop
</t>
        </r>
      </text>
    </comment>
    <comment ref="BY6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Y6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Movie Morning</t>
        </r>
      </text>
    </comment>
    <comment ref="BZ6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BKD
BDO
PwC</t>
        </r>
      </text>
    </comment>
    <comment ref="BY6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Y6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X6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Calpine
Chevron Philips</t>
        </r>
      </text>
    </comment>
    <comment ref="AM6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Application of Intent Workshop
Communications Workshop</t>
        </r>
      </text>
    </comment>
    <comment ref="BX6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show- 
Bappy hour</t>
        </r>
      </text>
    </comment>
    <comment ref="BZ6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
EY
Calpine</t>
        </r>
      </text>
    </comment>
    <comment ref="BZ6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Driver-
Ronald McDonald</t>
        </r>
      </text>
    </comment>
    <comment ref="BX6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show-
Bappy hour
Wiley CPA</t>
        </r>
      </text>
    </comment>
    <comment ref="BX7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Strength Quest Workshop
Calpine
Zoo Social 
</t>
        </r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Sunny confirm Strength Quest Workshop cancleed on time</t>
        </r>
      </text>
    </comment>
    <comment ref="BX71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 
Chipotle Fundraiser
Movie Morning</t>
        </r>
      </text>
    </comment>
    <comment ref="BX72" authorId="1" shapeId="0">
      <text>
        <r>
          <rPr>
            <b/>
            <sz val="10"/>
            <color indexed="81"/>
            <rFont val="Calibri"/>
            <family val="2"/>
          </rPr>
          <t>Microsoft Office User:
No show-
Bappy Hour
Zoo Social</t>
        </r>
      </text>
    </comment>
    <comment ref="BX7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Movie Morning</t>
        </r>
      </text>
    </comment>
  </commentList>
</comments>
</file>

<file path=xl/comments3.xml><?xml version="1.0" encoding="utf-8"?>
<comments xmlns="http://schemas.openxmlformats.org/spreadsheetml/2006/main">
  <authors>
    <author>parvezsohi</author>
    <author>Microsoft Office User</author>
  </authors>
  <commentList>
    <comment ref="BU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 Park Clean up</t>
        </r>
      </text>
    </comment>
    <comment ref="BU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 Park Clean up
Bake Sale 2</t>
        </r>
      </text>
    </comment>
    <comment ref="BU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 Park Clean Up
Officer Panel
</t>
        </r>
      </text>
    </comment>
    <comment ref="BV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Driver-
Calpine PM</t>
        </r>
      </text>
    </comment>
    <comment ref="BT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 
Calpine PM</t>
        </r>
      </text>
    </comment>
    <comment ref="BT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 deduction-
Game Night
</t>
        </r>
      </text>
    </comment>
    <comment ref="BT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Briggs &amp; Veselka
Chipotle Fundraiser
</t>
        </r>
      </text>
    </comment>
    <comment ref="BU1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 Bonus-
Zoo Social
</t>
        </r>
      </text>
    </comment>
    <comment ref="BV1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Drive- 
PKF Texas
EY
Zoo Social
KPMG</t>
        </r>
      </text>
    </comment>
    <comment ref="BU1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 Binus-
Movie Morning
</t>
        </r>
      </text>
    </comment>
    <comment ref="BV1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Driver-
Zoo Social</t>
        </r>
      </text>
    </comment>
    <comment ref="BU1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Officer Panel
Movie Morning</t>
        </r>
      </text>
    </comment>
    <comment ref="BT18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EY</t>
        </r>
      </text>
    </comment>
    <comment ref="BU1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</t>
        </r>
      </text>
    </comment>
    <comment ref="BT2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
Wiley CPA
BeckerCPA</t>
        </r>
      </text>
    </comment>
    <comment ref="BU2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Bake Sale 2</t>
        </r>
      </text>
    </comment>
    <comment ref="BT21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Movie Morning
</t>
        </r>
      </text>
    </comment>
    <comment ref="BU21" authorId="1" shapeId="0">
      <text>
        <r>
          <rPr>
            <b/>
            <sz val="10"/>
            <color indexed="81"/>
            <rFont val="Calibri"/>
            <family val="2"/>
          </rPr>
          <t xml:space="preserve"> Rodeo
Bappy Hour
Officer Panel</t>
        </r>
      </text>
    </comment>
    <comment ref="BU2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Cindy:
Movie night
</t>
        </r>
      </text>
    </comment>
    <comment ref="BU2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V23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Drive-
PwC
Briggs &amp; Veselka
BDO
Grant Thornton
</t>
        </r>
      </text>
    </comment>
    <comment ref="BU2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U2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Children's Museum
Bake Sale 2
Zoo Social
Movie Morning
</t>
        </r>
      </text>
    </comment>
    <comment ref="BT27" authorId="1" shapeId="0">
      <text>
        <r>
          <rPr>
            <b/>
            <sz val="10"/>
            <color indexed="81"/>
            <rFont val="Calibri"/>
            <family val="2"/>
          </rPr>
          <t>Microsoft Office User:
No Show Penalty-
PwC</t>
        </r>
      </text>
    </comment>
    <comment ref="BT2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 Penalty-
Chevron Philips
Movie Morning
Election Night</t>
        </r>
      </text>
    </comment>
    <comment ref="BT3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Show-
Chevron Philips</t>
        </r>
      </text>
    </comment>
    <comment ref="BU3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Zoo Social</t>
        </r>
      </text>
    </comment>
    <comment ref="BV3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Drive-
BDO
Calpine</t>
        </r>
      </text>
    </comment>
    <comment ref="BV3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BKD
BDO</t>
        </r>
      </text>
    </comment>
    <comment ref="BT3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Calpine
Bappy Hour
</t>
        </r>
      </text>
    </comment>
    <comment ref="BU3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Bake Sale 1
Hermannn Park Clean up
Zoo Social</t>
        </r>
      </text>
    </comment>
    <comment ref="BV3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Driver-
Grant Thornton</t>
        </r>
      </text>
    </comment>
    <comment ref="BT3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
Chipotle Fundraiser
</t>
        </r>
      </text>
    </comment>
    <comment ref="BU39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 Bonus-
Blood Drive
</t>
        </r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Grill Auditors</t>
        </r>
      </text>
    </comment>
    <comment ref="BT40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Anderson Tax
Doeren Mayhew
</t>
        </r>
      </text>
    </comment>
    <comment ref="BU41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
Donation Drive
Officer Panel
Bake Sale 3
</t>
        </r>
      </text>
    </comment>
    <comment ref="BU4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T4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show-
Grant Thornton
</t>
        </r>
      </text>
    </comment>
    <comment ref="BT4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
Wiley CPA</t>
        </r>
      </text>
    </comment>
    <comment ref="BU45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U4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V4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Drive-
Briggs &amp; Veselka
BDO
Grant Thornton
</t>
        </r>
      </text>
    </comment>
    <comment ref="BT4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
Wiley CPA</t>
        </r>
      </text>
    </comment>
    <comment ref="BU52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Shirt-
Bake Sale 1
Game Night
</t>
        </r>
      </text>
    </comment>
    <comment ref="BT53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No show Penalty-
PwC</t>
        </r>
      </text>
    </comment>
    <comment ref="BU53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U54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T5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 Show Penalty-
Wiley CPA
Zoo Social
Movie Morning</t>
        </r>
      </text>
    </comment>
    <comment ref="BU56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Hermannn Park Clean up</t>
        </r>
      </text>
    </comment>
    <comment ref="BT5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NoShow- 
Weaver PM
Hermann Park Clean-up
</t>
        </r>
      </text>
    </comment>
    <comment ref="BV57" authorId="0" shapeId="0">
      <text>
        <r>
          <rPr>
            <b/>
            <sz val="9"/>
            <color indexed="81"/>
            <rFont val="Tahoma"/>
            <family val="2"/>
          </rPr>
          <t>parvezsohi:</t>
        </r>
        <r>
          <rPr>
            <sz val="9"/>
            <color indexed="81"/>
            <rFont val="Tahoma"/>
            <family val="2"/>
          </rPr>
          <t xml:space="preserve">
Volunteer Driver-
Children's Museum</t>
        </r>
      </text>
    </comment>
  </commentList>
</comments>
</file>

<file path=xl/sharedStrings.xml><?xml version="1.0" encoding="utf-8"?>
<sst xmlns="http://schemas.openxmlformats.org/spreadsheetml/2006/main" count="3674" uniqueCount="384">
  <si>
    <t>Candidates</t>
  </si>
  <si>
    <t>Election Night</t>
  </si>
  <si>
    <t>Other</t>
  </si>
  <si>
    <t>Carpool</t>
  </si>
  <si>
    <t>TOTAL</t>
  </si>
  <si>
    <t xml:space="preserve">Orientation </t>
  </si>
  <si>
    <t xml:space="preserve">Total </t>
  </si>
  <si>
    <t xml:space="preserve">Social Count </t>
  </si>
  <si>
    <t>Profsessional Meetings</t>
  </si>
  <si>
    <t>Community Service Count</t>
  </si>
  <si>
    <t>Fundraising Count</t>
  </si>
  <si>
    <t>Ignite!</t>
  </si>
  <si>
    <t>Raffle Tickets</t>
  </si>
  <si>
    <t>Shirt</t>
  </si>
  <si>
    <t>Associates</t>
  </si>
  <si>
    <t>Members</t>
  </si>
  <si>
    <t>EY</t>
  </si>
  <si>
    <t>Bake Sale 1</t>
  </si>
  <si>
    <t>Orientation Social</t>
  </si>
  <si>
    <t>BDO</t>
  </si>
  <si>
    <t>Recruiting Prep</t>
  </si>
  <si>
    <t>Orientation</t>
  </si>
  <si>
    <t>Membership Development</t>
  </si>
  <si>
    <t>Interview Prep</t>
  </si>
  <si>
    <t>Track Night</t>
  </si>
  <si>
    <t>PKF Texas</t>
  </si>
  <si>
    <t>Professional Meetings</t>
  </si>
  <si>
    <t>No Show Deduction</t>
  </si>
  <si>
    <t>Andrea</t>
  </si>
  <si>
    <t>Wu</t>
  </si>
  <si>
    <t>Bessie</t>
  </si>
  <si>
    <t>Varghese</t>
  </si>
  <si>
    <t>David</t>
  </si>
  <si>
    <t>Donika</t>
  </si>
  <si>
    <t>Degree</t>
  </si>
  <si>
    <t>Soliz</t>
  </si>
  <si>
    <t>Isabel</t>
  </si>
  <si>
    <t>Escamilla</t>
  </si>
  <si>
    <t>Harrison</t>
  </si>
  <si>
    <t>Kayla</t>
  </si>
  <si>
    <t>Keri</t>
  </si>
  <si>
    <t>Cook</t>
  </si>
  <si>
    <t>Kevin</t>
  </si>
  <si>
    <t>Kylie</t>
  </si>
  <si>
    <t>Lui</t>
  </si>
  <si>
    <t>Nadine</t>
  </si>
  <si>
    <t>Talje</t>
  </si>
  <si>
    <t>Rebecca</t>
  </si>
  <si>
    <t>Steven</t>
  </si>
  <si>
    <t>Sanchez</t>
  </si>
  <si>
    <t>Wenye</t>
  </si>
  <si>
    <t>Zou</t>
  </si>
  <si>
    <t>Xunxian</t>
  </si>
  <si>
    <t>Gui</t>
  </si>
  <si>
    <t>Ahmed</t>
  </si>
  <si>
    <t>Cameron</t>
  </si>
  <si>
    <t>Cynthia</t>
  </si>
  <si>
    <t>Dan</t>
  </si>
  <si>
    <t>Danielle</t>
  </si>
  <si>
    <t>Jennifer</t>
  </si>
  <si>
    <t>Juhi</t>
  </si>
  <si>
    <t>Mahnoor</t>
  </si>
  <si>
    <t>Mark</t>
  </si>
  <si>
    <t>Mengyan</t>
  </si>
  <si>
    <t>Thao</t>
  </si>
  <si>
    <t>Victor</t>
  </si>
  <si>
    <t>Tawsif</t>
  </si>
  <si>
    <t>Vu</t>
  </si>
  <si>
    <t>Croft</t>
  </si>
  <si>
    <t>Luevano</t>
  </si>
  <si>
    <t>Tran</t>
  </si>
  <si>
    <t>Kim</t>
  </si>
  <si>
    <t>Shen</t>
  </si>
  <si>
    <t>Patel</t>
  </si>
  <si>
    <t>Ngo</t>
  </si>
  <si>
    <t>Guo</t>
  </si>
  <si>
    <t>Gonzalez</t>
  </si>
  <si>
    <t>Nguyen</t>
  </si>
  <si>
    <t>Aggreh</t>
  </si>
  <si>
    <t>Tri</t>
  </si>
  <si>
    <t>Yu</t>
  </si>
  <si>
    <t>Zhang</t>
  </si>
  <si>
    <t>Jung</t>
  </si>
  <si>
    <t>Anh</t>
  </si>
  <si>
    <t>Brittany</t>
  </si>
  <si>
    <t>Duong</t>
  </si>
  <si>
    <t>Gary</t>
  </si>
  <si>
    <t>haida</t>
  </si>
  <si>
    <t>Luis</t>
  </si>
  <si>
    <t>Michael</t>
  </si>
  <si>
    <t>Abetzi</t>
  </si>
  <si>
    <t>Thanh</t>
  </si>
  <si>
    <t>Jacqueline</t>
  </si>
  <si>
    <t>Vella</t>
  </si>
  <si>
    <t>Phan</t>
  </si>
  <si>
    <t>Gay</t>
  </si>
  <si>
    <t>wu</t>
  </si>
  <si>
    <t>Reyes</t>
  </si>
  <si>
    <t>Wang</t>
  </si>
  <si>
    <t>Weaver</t>
  </si>
  <si>
    <t>Ernesto</t>
  </si>
  <si>
    <t>Hana</t>
  </si>
  <si>
    <t>Sam</t>
  </si>
  <si>
    <t>Tanya</t>
  </si>
  <si>
    <t>Lin</t>
  </si>
  <si>
    <t>Cortes</t>
  </si>
  <si>
    <t>Hollyer</t>
  </si>
  <si>
    <t>Cheng</t>
  </si>
  <si>
    <t>Alexander</t>
  </si>
  <si>
    <t>Duc Tam</t>
  </si>
  <si>
    <t>Hoan</t>
  </si>
  <si>
    <t>Jason</t>
  </si>
  <si>
    <t>Jerry</t>
  </si>
  <si>
    <t>Mailynn</t>
  </si>
  <si>
    <t>Meera</t>
  </si>
  <si>
    <t>Rudy</t>
  </si>
  <si>
    <t>Sean</t>
  </si>
  <si>
    <t>Tracy</t>
  </si>
  <si>
    <t>Zvonek</t>
  </si>
  <si>
    <t>Le</t>
  </si>
  <si>
    <t>Skelton</t>
  </si>
  <si>
    <t>Ouch</t>
  </si>
  <si>
    <t>Vasquez Jr</t>
  </si>
  <si>
    <t>Shahin</t>
  </si>
  <si>
    <t>Levan</t>
  </si>
  <si>
    <t>Shah</t>
  </si>
  <si>
    <t>BKD</t>
  </si>
  <si>
    <t>Anderson Tax</t>
  </si>
  <si>
    <t>Grant Thornton</t>
  </si>
  <si>
    <t>Aaron</t>
  </si>
  <si>
    <t>Adrianna</t>
  </si>
  <si>
    <t>Amber</t>
  </si>
  <si>
    <t>America</t>
  </si>
  <si>
    <t>Anngellie</t>
  </si>
  <si>
    <t>Ariel</t>
  </si>
  <si>
    <t>Ban</t>
  </si>
  <si>
    <t>Brent</t>
  </si>
  <si>
    <t>Eduardo</t>
  </si>
  <si>
    <t>Emma</t>
  </si>
  <si>
    <t>Eugenia(Yujing)</t>
  </si>
  <si>
    <t>Fernando</t>
  </si>
  <si>
    <t>Haixin</t>
  </si>
  <si>
    <t>Henry</t>
  </si>
  <si>
    <t>Hieu</t>
  </si>
  <si>
    <t>Hira</t>
  </si>
  <si>
    <t>Hoa</t>
  </si>
  <si>
    <t>Jeffrey</t>
  </si>
  <si>
    <t>Jesus</t>
  </si>
  <si>
    <t>Jose</t>
  </si>
  <si>
    <t>Karen</t>
  </si>
  <si>
    <t>Khanhlinh</t>
  </si>
  <si>
    <t>Kiana</t>
  </si>
  <si>
    <t>Lily</t>
  </si>
  <si>
    <t>Luke</t>
  </si>
  <si>
    <t>Maher</t>
  </si>
  <si>
    <t>Minh</t>
  </si>
  <si>
    <t>Miranda</t>
  </si>
  <si>
    <t>Mustafa</t>
  </si>
  <si>
    <t>Nancy</t>
  </si>
  <si>
    <t>Ngoc</t>
  </si>
  <si>
    <t>Olga</t>
  </si>
  <si>
    <t>Omar</t>
  </si>
  <si>
    <t>Pablo</t>
  </si>
  <si>
    <t>Ran</t>
  </si>
  <si>
    <t>Sameer</t>
  </si>
  <si>
    <t>Sang</t>
  </si>
  <si>
    <t>Shirley</t>
  </si>
  <si>
    <t>Siyan</t>
  </si>
  <si>
    <t>Sophia</t>
  </si>
  <si>
    <t>Stefania</t>
  </si>
  <si>
    <t>Stephanie</t>
  </si>
  <si>
    <t>Taha</t>
  </si>
  <si>
    <t>Van Trieu Buu</t>
  </si>
  <si>
    <t>Xi Chen</t>
  </si>
  <si>
    <t>Yuyu</t>
  </si>
  <si>
    <t>Zakaria</t>
  </si>
  <si>
    <t>Perkey</t>
  </si>
  <si>
    <t>Cooke</t>
  </si>
  <si>
    <t>Bowman</t>
  </si>
  <si>
    <t>Moreno</t>
  </si>
  <si>
    <t>Luu</t>
  </si>
  <si>
    <t>Lescano</t>
  </si>
  <si>
    <t>Keith</t>
  </si>
  <si>
    <t>Montero</t>
  </si>
  <si>
    <t>Zientek</t>
  </si>
  <si>
    <t>Khong</t>
  </si>
  <si>
    <t>Borja</t>
  </si>
  <si>
    <t>Kovar</t>
  </si>
  <si>
    <t>Deng</t>
  </si>
  <si>
    <t>Gomez</t>
  </si>
  <si>
    <t>Hao</t>
  </si>
  <si>
    <t>Jawaid</t>
  </si>
  <si>
    <t>Thai</t>
  </si>
  <si>
    <t>Garcia</t>
  </si>
  <si>
    <t>Escobar</t>
  </si>
  <si>
    <t>Negrete</t>
  </si>
  <si>
    <t>Coronilla</t>
  </si>
  <si>
    <t>Ford</t>
  </si>
  <si>
    <t>Kimbrough</t>
  </si>
  <si>
    <t>Farokhpour</t>
  </si>
  <si>
    <t>Williams</t>
  </si>
  <si>
    <t>Kubosh</t>
  </si>
  <si>
    <t>Shakora</t>
  </si>
  <si>
    <t>Delagarza</t>
  </si>
  <si>
    <t>Ahsan</t>
  </si>
  <si>
    <t>simon</t>
  </si>
  <si>
    <t>Alakhras</t>
  </si>
  <si>
    <t>Arocha</t>
  </si>
  <si>
    <t>Wei</t>
  </si>
  <si>
    <t>Parpia</t>
  </si>
  <si>
    <t>Liu</t>
  </si>
  <si>
    <t>Burciu</t>
  </si>
  <si>
    <t>Melgar</t>
  </si>
  <si>
    <t>Razzak</t>
  </si>
  <si>
    <t>Chen</t>
  </si>
  <si>
    <t>Ateyea</t>
  </si>
  <si>
    <t>Gloria</t>
  </si>
  <si>
    <t>Lydia</t>
  </si>
  <si>
    <t>Michelle</t>
  </si>
  <si>
    <t>Selina</t>
  </si>
  <si>
    <t>Serra</t>
  </si>
  <si>
    <t>Eric</t>
  </si>
  <si>
    <t>Ying</t>
  </si>
  <si>
    <t>Nima</t>
  </si>
  <si>
    <t>Dhaval</t>
  </si>
  <si>
    <t>Wachirarat</t>
  </si>
  <si>
    <t>Nathaniel</t>
  </si>
  <si>
    <t>Nicole</t>
  </si>
  <si>
    <t>Nicolas</t>
  </si>
  <si>
    <t>Siyu</t>
  </si>
  <si>
    <t>Luca</t>
  </si>
  <si>
    <t>Ridha</t>
  </si>
  <si>
    <t>Zhaniya</t>
  </si>
  <si>
    <t>Truong</t>
  </si>
  <si>
    <t>Huynh</t>
  </si>
  <si>
    <t>Biyikli</t>
  </si>
  <si>
    <t>Doan</t>
  </si>
  <si>
    <t>Song</t>
  </si>
  <si>
    <t>Nayeri</t>
  </si>
  <si>
    <t>Sirisaktanet</t>
  </si>
  <si>
    <t>Rogers</t>
  </si>
  <si>
    <t>Medanic</t>
  </si>
  <si>
    <t>Noguera Duque</t>
  </si>
  <si>
    <t>Coletta</t>
  </si>
  <si>
    <t>Altaf</t>
  </si>
  <si>
    <t>Nurseiit</t>
  </si>
  <si>
    <t>Loc</t>
  </si>
  <si>
    <t>Nhu</t>
  </si>
  <si>
    <t>piccheng</t>
  </si>
  <si>
    <t>Ruiqi</t>
  </si>
  <si>
    <t>Yixuan</t>
  </si>
  <si>
    <t>Vacek</t>
  </si>
  <si>
    <t>Westlund</t>
  </si>
  <si>
    <t>Kieu</t>
  </si>
  <si>
    <t>bun</t>
  </si>
  <si>
    <t>Qiu</t>
  </si>
  <si>
    <t>Lu</t>
  </si>
  <si>
    <t>Briggs &amp; Vesselka</t>
  </si>
  <si>
    <t>RogerCPA</t>
  </si>
  <si>
    <t>Strength Quest</t>
  </si>
  <si>
    <t>UH vs. SMU Social</t>
  </si>
  <si>
    <t>Hermann Park Social</t>
  </si>
  <si>
    <t>Hermann Park</t>
  </si>
  <si>
    <t>Donations Bake Sale 1</t>
  </si>
  <si>
    <t/>
  </si>
  <si>
    <t>Dayoub</t>
  </si>
  <si>
    <t>Hannah</t>
  </si>
  <si>
    <t>Merielle</t>
  </si>
  <si>
    <t>Quyen</t>
  </si>
  <si>
    <t>Mai</t>
  </si>
  <si>
    <t>Jacklynn</t>
  </si>
  <si>
    <t>Huachun</t>
  </si>
  <si>
    <t>Alexia</t>
  </si>
  <si>
    <t>Phillip</t>
  </si>
  <si>
    <t>Nha</t>
  </si>
  <si>
    <t>Shiyang</t>
  </si>
  <si>
    <t>Binh</t>
  </si>
  <si>
    <t>Nisha</t>
  </si>
  <si>
    <t>Ye</t>
  </si>
  <si>
    <t>Khang</t>
  </si>
  <si>
    <t>Cesar</t>
  </si>
  <si>
    <t>Edward</t>
  </si>
  <si>
    <t>Van</t>
  </si>
  <si>
    <t>Shuyuan</t>
  </si>
  <si>
    <t>Christopher</t>
  </si>
  <si>
    <t>Yuyang</t>
  </si>
  <si>
    <t>shelby</t>
  </si>
  <si>
    <t>Kirandeep Kaur</t>
  </si>
  <si>
    <t>Parvez</t>
  </si>
  <si>
    <t>Aiqi</t>
  </si>
  <si>
    <t>Maxwell</t>
  </si>
  <si>
    <t>To</t>
  </si>
  <si>
    <t>Cabio</t>
  </si>
  <si>
    <t>Vo</t>
  </si>
  <si>
    <t>Yang</t>
  </si>
  <si>
    <t>De Jesus</t>
  </si>
  <si>
    <t>Arvanetakis</t>
  </si>
  <si>
    <t>Dao</t>
  </si>
  <si>
    <t>Gu</t>
  </si>
  <si>
    <t>Raheel</t>
  </si>
  <si>
    <t>Jin</t>
  </si>
  <si>
    <t>Muniz</t>
  </si>
  <si>
    <t>Andrada</t>
  </si>
  <si>
    <t>Metelitsa</t>
  </si>
  <si>
    <t>Luong</t>
  </si>
  <si>
    <t>Tsai</t>
  </si>
  <si>
    <t>Gervasio</t>
  </si>
  <si>
    <t>Sun</t>
  </si>
  <si>
    <t>davis</t>
  </si>
  <si>
    <t>Kaur</t>
  </si>
  <si>
    <t>Sohi</t>
  </si>
  <si>
    <t>Pang</t>
  </si>
  <si>
    <t>McCaskill</t>
  </si>
  <si>
    <t>Socials</t>
  </si>
  <si>
    <t>Community Service</t>
  </si>
  <si>
    <t>Fundraising</t>
  </si>
  <si>
    <t>Omer</t>
  </si>
  <si>
    <t xml:space="preserve"> </t>
  </si>
  <si>
    <t>AICPA</t>
  </si>
  <si>
    <t xml:space="preserve">Heera </t>
  </si>
  <si>
    <t>Junaid</t>
  </si>
  <si>
    <t>Mejia Rueda</t>
  </si>
  <si>
    <t>Duy</t>
  </si>
  <si>
    <t>Dang</t>
  </si>
  <si>
    <t>Children's Museum</t>
  </si>
  <si>
    <t>Accounting Panel</t>
  </si>
  <si>
    <t>Deloitte Launch</t>
  </si>
  <si>
    <t>Nehemiah Center</t>
  </si>
  <si>
    <t>Protiviti</t>
  </si>
  <si>
    <t>Doeren Mayhew</t>
  </si>
  <si>
    <t>Calpine</t>
  </si>
  <si>
    <t>Bake Sale 2</t>
  </si>
  <si>
    <t>Donations Bake Sale 2</t>
  </si>
  <si>
    <t>Rodeo</t>
  </si>
  <si>
    <t>Angela</t>
    <phoneticPr fontId="10" type="noConversion"/>
  </si>
  <si>
    <t>PwC</t>
  </si>
  <si>
    <t>Bappy Hour</t>
  </si>
  <si>
    <t>Chevron Philips</t>
  </si>
  <si>
    <t>Points Remaining</t>
  </si>
  <si>
    <t>Game Night (+5 Board Game)</t>
  </si>
  <si>
    <t>Game Night (+5 Board Games)</t>
  </si>
  <si>
    <t>Troops Carse Pacage Drive</t>
  </si>
  <si>
    <t>Troops Care Package Drive</t>
  </si>
  <si>
    <t>LinkedIn Workshop</t>
  </si>
  <si>
    <t>Wiley CPA</t>
  </si>
  <si>
    <t>Grill the Auditors</t>
  </si>
  <si>
    <t>Donation Drive</t>
  </si>
  <si>
    <t>Blood Drive</t>
  </si>
  <si>
    <t xml:space="preserve">Zoo Social </t>
  </si>
  <si>
    <t>Zoo Social</t>
  </si>
  <si>
    <t>Blood Drive</t>
    <phoneticPr fontId="10" type="noConversion"/>
  </si>
  <si>
    <t>Mock Interview(+5)</t>
  </si>
  <si>
    <t>Ronald McDonald</t>
  </si>
  <si>
    <t>Becker CPA</t>
  </si>
  <si>
    <t>Bake Sale 3</t>
  </si>
  <si>
    <t>KPMG</t>
  </si>
  <si>
    <t>Shaikh</t>
  </si>
  <si>
    <t>Chipotle</t>
  </si>
  <si>
    <t>Shell 101</t>
  </si>
  <si>
    <t>Movie Morning</t>
  </si>
  <si>
    <t>Individual Community Service</t>
  </si>
  <si>
    <t>Rodeo</t>
    <phoneticPr fontId="10" type="noConversion"/>
  </si>
  <si>
    <t>Officer Penal</t>
    <phoneticPr fontId="10" type="noConversion"/>
  </si>
  <si>
    <t>Career Fair</t>
    <phoneticPr fontId="10" type="noConversion"/>
  </si>
  <si>
    <t>KPMG Fundraising</t>
  </si>
  <si>
    <t>KPMG Funraising</t>
    <phoneticPr fontId="10" type="noConversion"/>
  </si>
  <si>
    <t>KPMG Funraising</t>
    <phoneticPr fontId="10" type="noConversion"/>
  </si>
  <si>
    <t>Carpool</t>
    <phoneticPr fontId="10" type="noConversion"/>
  </si>
  <si>
    <t>Other</t>
    <phoneticPr fontId="10" type="noConversion"/>
  </si>
  <si>
    <t>First name</t>
  </si>
  <si>
    <t xml:space="preserve">Last Name </t>
  </si>
  <si>
    <t>Total</t>
  </si>
  <si>
    <t>Notes</t>
  </si>
  <si>
    <t>First Name</t>
  </si>
  <si>
    <t>Last Name</t>
  </si>
  <si>
    <t xml:space="preserve">MEET REQUIREMETN TO MAKE MEMBER! </t>
    <phoneticPr fontId="35" type="noConversion"/>
  </si>
  <si>
    <t xml:space="preserve">MEET REQUIREMETN TO ATTEND BANQUET! </t>
    <phoneticPr fontId="35" type="noConversion"/>
  </si>
  <si>
    <t>Donations Bake Sale 2</t>
    <phoneticPr fontId="10" type="noConversion"/>
  </si>
  <si>
    <t>Donations Bake Sale 3</t>
    <phoneticPr fontId="10" type="noConversion"/>
  </si>
  <si>
    <t>Cooke</t>
    <phoneticPr fontId="35" type="noConversion"/>
  </si>
  <si>
    <t>Nehemiah Center 4/17</t>
    <phoneticPr fontId="10" type="noConversion"/>
  </si>
  <si>
    <t>Nehemiah Center 3</t>
    <phoneticPr fontId="10" type="noConversion"/>
  </si>
  <si>
    <t>Nehemiah Center 2</t>
    <phoneticPr fontId="10" type="noConversion"/>
  </si>
  <si>
    <t>Nehemiah Center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</si>
</sst>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DengXian"/>
      <family val="2"/>
      <scheme val="minor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8"/>
      <name val="Calibri"/>
      <family val="2"/>
    </font>
    <font>
      <sz val="11"/>
      <color theme="1"/>
      <name val="DengXian"/>
      <family val="2"/>
      <scheme val="minor"/>
    </font>
    <font>
      <sz val="11"/>
      <color theme="0"/>
      <name val="DengXian"/>
      <family val="2"/>
      <scheme val="minor"/>
    </font>
    <font>
      <sz val="15"/>
      <color theme="3"/>
      <name val="Arial Rounded MT Bold"/>
      <family val="2"/>
    </font>
    <font>
      <sz val="15"/>
      <color theme="0"/>
      <name val="Arial Black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DengXian"/>
      <family val="2"/>
      <scheme val="minor"/>
    </font>
    <font>
      <sz val="12.1"/>
      <color rgb="FF000000"/>
      <name val="DengXian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DengXian"/>
      <family val="2"/>
      <scheme val="minor"/>
    </font>
    <font>
      <b/>
      <sz val="11"/>
      <name val="DengXian"/>
      <family val="2"/>
      <scheme val="minor"/>
    </font>
    <font>
      <b/>
      <sz val="11"/>
      <color theme="1"/>
      <name val="DengXian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2.1"/>
      <name val="Arial"/>
      <family val="2"/>
    </font>
    <font>
      <sz val="11"/>
      <name val="Arimo"/>
    </font>
    <font>
      <sz val="12.1"/>
      <name val="DengXian"/>
      <family val="2"/>
      <scheme val="minor"/>
    </font>
    <font>
      <b/>
      <u/>
      <sz val="11"/>
      <name val="DengXian"/>
      <family val="2"/>
      <scheme val="minor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6"/>
      <color rgb="FFFF0000"/>
      <name val="DengXian"/>
      <family val="2"/>
      <scheme val="minor"/>
    </font>
    <font>
      <sz val="9"/>
      <name val="DengXian"/>
      <family val="3"/>
      <charset val="134"/>
      <scheme val="minor"/>
    </font>
    <font>
      <b/>
      <sz val="10"/>
      <color theme="0"/>
      <name val="DengXian"/>
      <family val="2"/>
      <scheme val="minor"/>
    </font>
    <font>
      <b/>
      <sz val="10"/>
      <name val="DengXian"/>
      <family val="2"/>
      <scheme val="minor"/>
    </font>
    <font>
      <b/>
      <sz val="11"/>
      <name val="DengXian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fgColor indexed="19"/>
        <bgColor indexed="47"/>
      </patternFill>
    </fill>
    <fill>
      <patternFill patternType="gray0625">
        <bgColor indexed="47"/>
      </patternFill>
    </fill>
    <fill>
      <patternFill patternType="solid">
        <fgColor theme="5" tint="0.79998168889431442"/>
        <bgColor indexed="65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1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patternFill patternType="gray0625">
        <bgColor rgb="FFFF0000"/>
      </patternFill>
    </fill>
    <fill>
      <patternFill patternType="gray0625">
        <fgColor theme="2" tint="-0.499984740745262"/>
        <bgColor theme="1"/>
      </patternFill>
    </fill>
    <fill>
      <patternFill patternType="gray0625">
        <fgColor rgb="FFFF0000"/>
        <bgColor theme="2" tint="-0.24994659260841701"/>
      </patternFill>
    </fill>
    <fill>
      <patternFill patternType="solid">
        <fgColor theme="1"/>
        <bgColor indexed="64"/>
      </patternFill>
    </fill>
    <fill>
      <gradientFill degree="27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gradientFill type="path" left="0.5" right="0.5" top="0.5" bottom="0.5">
        <stop position="0">
          <color theme="0"/>
        </stop>
        <stop position="1">
          <color theme="2"/>
        </stop>
      </gradientFill>
    </fill>
    <fill>
      <gradientFill degree="180">
        <stop position="0">
          <color theme="0"/>
        </stop>
        <stop position="1">
          <color theme="1"/>
        </stop>
      </gradientFill>
    </fill>
    <fill>
      <patternFill patternType="gray0625">
        <bgColor rgb="FFED2202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0625">
        <fgColor indexed="19"/>
        <bgColor rgb="FFFFFF00"/>
      </patternFill>
    </fill>
    <fill>
      <patternFill patternType="gray0625">
        <fgColor theme="2" tint="-0.499984740745262"/>
        <bgColor rgb="FFFFBB9F"/>
      </patternFill>
    </fill>
    <fill>
      <patternFill patternType="gray0625">
        <bgColor rgb="FFFFBB9F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0" fontId="11" fillId="5" borderId="0" applyNumberFormat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6" borderId="6">
      <alignment horizontal="center"/>
    </xf>
    <xf numFmtId="0" fontId="14" fillId="7" borderId="6">
      <alignment horizontal="center"/>
    </xf>
    <xf numFmtId="0" fontId="14" fillId="8" borderId="6">
      <alignment horizontal="center" textRotation="90"/>
    </xf>
    <xf numFmtId="0" fontId="15" fillId="9" borderId="2">
      <alignment textRotation="90"/>
    </xf>
    <xf numFmtId="0" fontId="16" fillId="10" borderId="2">
      <alignment textRotation="90"/>
    </xf>
    <xf numFmtId="0" fontId="4" fillId="11" borderId="2">
      <alignment textRotation="90"/>
    </xf>
    <xf numFmtId="0" fontId="12" fillId="12" borderId="0"/>
    <xf numFmtId="0" fontId="17" fillId="13" borderId="0"/>
    <xf numFmtId="0" fontId="18" fillId="14" borderId="2">
      <alignment textRotation="90"/>
    </xf>
    <xf numFmtId="0" fontId="18" fillId="15" borderId="2">
      <alignment horizontal="center"/>
    </xf>
    <xf numFmtId="0" fontId="1" fillId="16" borderId="0" applyFont="0"/>
  </cellStyleXfs>
  <cellXfs count="73">
    <xf numFmtId="0" fontId="0" fillId="0" borderId="0" xfId="0"/>
    <xf numFmtId="0" fontId="8" fillId="2" borderId="2" xfId="0" applyFont="1" applyFill="1" applyBorder="1"/>
    <xf numFmtId="0" fontId="8" fillId="2" borderId="3" xfId="0" applyFont="1" applyFill="1" applyBorder="1"/>
    <xf numFmtId="0" fontId="14" fillId="8" borderId="1" xfId="8" applyBorder="1">
      <alignment horizontal="center" textRotation="90"/>
    </xf>
    <xf numFmtId="0" fontId="9" fillId="0" borderId="0" xfId="13" applyFont="1" applyFill="1"/>
    <xf numFmtId="0" fontId="15" fillId="9" borderId="4" xfId="9" applyBorder="1">
      <alignment textRotation="90"/>
    </xf>
    <xf numFmtId="0" fontId="15" fillId="9" borderId="0" xfId="9" applyBorder="1">
      <alignment textRotation="90"/>
    </xf>
    <xf numFmtId="0" fontId="15" fillId="9" borderId="3" xfId="9" applyBorder="1">
      <alignment textRotation="90"/>
    </xf>
    <xf numFmtId="0" fontId="5" fillId="3" borderId="2" xfId="10" applyFont="1" applyFill="1" applyBorder="1">
      <alignment textRotation="90"/>
    </xf>
    <xf numFmtId="0" fontId="4" fillId="4" borderId="3" xfId="9" applyFont="1" applyFill="1" applyBorder="1">
      <alignment textRotation="90"/>
    </xf>
    <xf numFmtId="0" fontId="7" fillId="2" borderId="0" xfId="1" applyFont="1" applyFill="1" applyBorder="1" applyAlignment="1">
      <alignment horizontal="center"/>
    </xf>
    <xf numFmtId="0" fontId="3" fillId="9" borderId="4" xfId="9" applyFont="1" applyBorder="1">
      <alignment textRotation="90"/>
    </xf>
    <xf numFmtId="0" fontId="2" fillId="0" borderId="0" xfId="0" applyFont="1" applyFill="1" applyBorder="1" applyAlignment="1">
      <alignment wrapText="1"/>
    </xf>
    <xf numFmtId="0" fontId="15" fillId="9" borderId="5" xfId="9" applyBorder="1">
      <alignment textRotation="90"/>
    </xf>
    <xf numFmtId="0" fontId="0" fillId="0" borderId="0" xfId="0" applyFill="1"/>
    <xf numFmtId="0" fontId="8" fillId="0" borderId="2" xfId="12" applyFont="1" applyFill="1" applyBorder="1"/>
    <xf numFmtId="0" fontId="8" fillId="0" borderId="3" xfId="0" applyFont="1" applyFill="1" applyBorder="1"/>
    <xf numFmtId="0" fontId="6" fillId="0" borderId="0" xfId="0" applyFont="1" applyFill="1" applyBorder="1"/>
    <xf numFmtId="0" fontId="8" fillId="0" borderId="0" xfId="12" applyFont="1" applyFill="1" applyBorder="1"/>
    <xf numFmtId="0" fontId="8" fillId="0" borderId="0" xfId="0" applyFont="1" applyFill="1" applyBorder="1"/>
    <xf numFmtId="0" fontId="8" fillId="2" borderId="0" xfId="0" applyFont="1" applyFill="1" applyBorder="1"/>
    <xf numFmtId="0" fontId="6" fillId="0" borderId="0" xfId="12" applyFont="1" applyFill="1" applyBorder="1"/>
    <xf numFmtId="0" fontId="6" fillId="2" borderId="0" xfId="0" applyFont="1" applyFill="1" applyBorder="1"/>
    <xf numFmtId="0" fontId="19" fillId="0" borderId="0" xfId="0" applyFont="1"/>
    <xf numFmtId="0" fontId="8" fillId="0" borderId="2" xfId="0" applyFont="1" applyFill="1" applyBorder="1"/>
    <xf numFmtId="0" fontId="22" fillId="0" borderId="0" xfId="0" applyFont="1" applyFill="1" applyBorder="1" applyAlignment="1">
      <alignment wrapText="1"/>
    </xf>
    <xf numFmtId="0" fontId="0" fillId="0" borderId="2" xfId="0" applyBorder="1"/>
    <xf numFmtId="0" fontId="8" fillId="0" borderId="3" xfId="12" applyFont="1" applyFill="1" applyBorder="1"/>
    <xf numFmtId="0" fontId="23" fillId="0" borderId="0" xfId="0" applyFont="1" applyFill="1"/>
    <xf numFmtId="0" fontId="23" fillId="0" borderId="0" xfId="0" applyFont="1" applyFill="1" applyBorder="1"/>
    <xf numFmtId="0" fontId="6" fillId="0" borderId="7" xfId="0" applyFont="1" applyFill="1" applyBorder="1"/>
    <xf numFmtId="0" fontId="24" fillId="0" borderId="0" xfId="0" applyFont="1" applyFill="1" applyBorder="1"/>
    <xf numFmtId="0" fontId="0" fillId="0" borderId="0" xfId="0" applyBorder="1"/>
    <xf numFmtId="0" fontId="5" fillId="3" borderId="4" xfId="10" applyFont="1" applyFill="1" applyBorder="1">
      <alignment textRotation="90"/>
    </xf>
    <xf numFmtId="0" fontId="5" fillId="3" borderId="3" xfId="10" applyFont="1" applyFill="1" applyBorder="1">
      <alignment textRotation="90"/>
    </xf>
    <xf numFmtId="0" fontId="15" fillId="17" borderId="2" xfId="9" applyFill="1" applyBorder="1">
      <alignment textRotation="90"/>
    </xf>
    <xf numFmtId="0" fontId="9" fillId="0" borderId="2" xfId="13" applyFont="1" applyFill="1" applyBorder="1"/>
    <xf numFmtId="0" fontId="0" fillId="0" borderId="0" xfId="0" applyFont="1" applyBorder="1"/>
    <xf numFmtId="0" fontId="25" fillId="0" borderId="2" xfId="0" applyFont="1" applyBorder="1"/>
    <xf numFmtId="0" fontId="0" fillId="0" borderId="0" xfId="0" applyFont="1"/>
    <xf numFmtId="0" fontId="24" fillId="0" borderId="2" xfId="0" applyFont="1" applyFill="1" applyBorder="1"/>
    <xf numFmtId="0" fontId="24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/>
    <xf numFmtId="0" fontId="23" fillId="0" borderId="2" xfId="0" applyFont="1" applyFill="1" applyBorder="1"/>
    <xf numFmtId="0" fontId="22" fillId="0" borderId="0" xfId="0" applyFont="1" applyFill="1" applyAlignment="1">
      <alignment wrapText="1"/>
    </xf>
    <xf numFmtId="0" fontId="31" fillId="0" borderId="0" xfId="0" applyFont="1" applyFill="1" applyBorder="1"/>
    <xf numFmtId="0" fontId="15" fillId="9" borderId="4" xfId="9" applyFont="1" applyBorder="1">
      <alignment textRotation="90"/>
    </xf>
    <xf numFmtId="0" fontId="15" fillId="9" borderId="2" xfId="9" applyFont="1" applyBorder="1">
      <alignment textRotation="90"/>
    </xf>
    <xf numFmtId="0" fontId="0" fillId="0" borderId="0" xfId="0" applyFont="1" applyFill="1"/>
    <xf numFmtId="0" fontId="4" fillId="4" borderId="2" xfId="9" applyFont="1" applyFill="1" applyBorder="1">
      <alignment textRotation="90"/>
    </xf>
    <xf numFmtId="0" fontId="8" fillId="0" borderId="9" xfId="12" applyFont="1" applyFill="1" applyBorder="1"/>
    <xf numFmtId="0" fontId="8" fillId="0" borderId="10" xfId="12" applyFont="1" applyFill="1" applyBorder="1"/>
    <xf numFmtId="0" fontId="24" fillId="0" borderId="9" xfId="0" applyFont="1" applyFill="1" applyBorder="1"/>
    <xf numFmtId="0" fontId="7" fillId="2" borderId="2" xfId="1" applyFont="1" applyFill="1" applyBorder="1" applyAlignment="1">
      <alignment horizontal="center"/>
    </xf>
    <xf numFmtId="0" fontId="3" fillId="9" borderId="2" xfId="9" applyFont="1" applyBorder="1">
      <alignment textRotation="90"/>
    </xf>
    <xf numFmtId="0" fontId="15" fillId="9" borderId="8" xfId="9" applyFont="1" applyBorder="1">
      <alignment textRotation="90"/>
    </xf>
    <xf numFmtId="0" fontId="32" fillId="19" borderId="4" xfId="9" applyFont="1" applyFill="1" applyBorder="1">
      <alignment textRotation="90"/>
    </xf>
    <xf numFmtId="1" fontId="23" fillId="0" borderId="0" xfId="0" applyNumberFormat="1" applyFont="1" applyFill="1"/>
    <xf numFmtId="0" fontId="33" fillId="0" borderId="9" xfId="13" applyFont="1" applyFill="1" applyBorder="1"/>
    <xf numFmtId="0" fontId="33" fillId="0" borderId="2" xfId="13" applyFont="1" applyFill="1" applyBorder="1"/>
    <xf numFmtId="0" fontId="5" fillId="20" borderId="2" xfId="10" applyFont="1" applyFill="1" applyBorder="1">
      <alignment textRotation="90"/>
    </xf>
    <xf numFmtId="0" fontId="8" fillId="18" borderId="2" xfId="12" applyFont="1" applyFill="1" applyBorder="1"/>
    <xf numFmtId="0" fontId="8" fillId="18" borderId="2" xfId="0" applyFont="1" applyFill="1" applyBorder="1"/>
    <xf numFmtId="0" fontId="15" fillId="9" borderId="3" xfId="9" applyFont="1" applyBorder="1">
      <alignment textRotation="90"/>
    </xf>
    <xf numFmtId="0" fontId="34" fillId="0" borderId="0" xfId="0" applyFont="1"/>
    <xf numFmtId="0" fontId="36" fillId="9" borderId="0" xfId="9" applyFont="1" applyBorder="1" applyAlignment="1">
      <alignment horizontal="center" textRotation="90"/>
    </xf>
    <xf numFmtId="0" fontId="37" fillId="21" borderId="0" xfId="10" applyFont="1" applyFill="1" applyBorder="1" applyAlignment="1">
      <alignment horizontal="center" textRotation="90"/>
    </xf>
    <xf numFmtId="0" fontId="37" fillId="22" borderId="0" xfId="9" applyFont="1" applyFill="1" applyBorder="1" applyAlignment="1">
      <alignment horizontal="center" textRotation="90"/>
    </xf>
    <xf numFmtId="0" fontId="38" fillId="0" borderId="0" xfId="0" applyFont="1" applyFill="1" applyBorder="1"/>
    <xf numFmtId="0" fontId="38" fillId="0" borderId="0" xfId="0" applyFont="1" applyFill="1"/>
  </cellXfs>
  <cellStyles count="17">
    <cellStyle name="20% - Accent2" xfId="1" builtinId="34"/>
    <cellStyle name="Normal" xfId="0" builtinId="0"/>
    <cellStyle name="Normal 2" xfId="2"/>
    <cellStyle name="Normal 3" xfId="3"/>
    <cellStyle name="Normal 4" xfId="4"/>
    <cellStyle name="Normal 5" xfId="5"/>
    <cellStyle name="Style 1" xfId="6"/>
    <cellStyle name="Style 2" xfId="7"/>
    <cellStyle name="Style 2 2" xfId="8"/>
    <cellStyle name="Style 3" xfId="9"/>
    <cellStyle name="Style 4" xfId="10"/>
    <cellStyle name="Style 5" xfId="11"/>
    <cellStyle name="Style 6" xfId="12"/>
    <cellStyle name="Style 6 2" xfId="13"/>
    <cellStyle name="Style 7" xfId="14"/>
    <cellStyle name="Style 7 2" xfId="15"/>
    <cellStyle name="Style 8" xfId="1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2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15</xdr:row>
      <xdr:rowOff>57150</xdr:rowOff>
    </xdr:from>
    <xdr:ext cx="180975" cy="944656"/>
    <xdr:sp macro="" textlink="">
      <xdr:nvSpPr>
        <xdr:cNvPr id="1031" name="Rectangl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9172575" y="3228975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30</xdr:col>
      <xdr:colOff>0</xdr:colOff>
      <xdr:row>15</xdr:row>
      <xdr:rowOff>57150</xdr:rowOff>
    </xdr:from>
    <xdr:ext cx="180975" cy="944656"/>
    <xdr:sp macro="" textlink="">
      <xdr:nvSpPr>
        <xdr:cNvPr id="1034" name="Rectangle 6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10410825" y="3228975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38100</xdr:rowOff>
    </xdr:from>
    <xdr:to>
      <xdr:col>1</xdr:col>
      <xdr:colOff>76200</xdr:colOff>
      <xdr:row>0</xdr:row>
      <xdr:rowOff>1617691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562100" cy="1579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80</xdr:col>
      <xdr:colOff>0</xdr:colOff>
      <xdr:row>12</xdr:row>
      <xdr:rowOff>38100</xdr:rowOff>
    </xdr:from>
    <xdr:ext cx="180975" cy="942975"/>
    <xdr:sp macro="" textlink="">
      <xdr:nvSpPr>
        <xdr:cNvPr id="2109" name="Rectangle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rrowheads="1"/>
        </xdr:cNvSpPr>
      </xdr:nvSpPr>
      <xdr:spPr bwMode="auto">
        <a:xfrm>
          <a:off x="8048625" y="4000500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13</xdr:row>
      <xdr:rowOff>38100</xdr:rowOff>
    </xdr:from>
    <xdr:ext cx="942975" cy="180975"/>
    <xdr:sp macro="" textlink="">
      <xdr:nvSpPr>
        <xdr:cNvPr id="2111" name="Rectangle 3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rrowheads="1"/>
        </xdr:cNvSpPr>
      </xdr:nvSpPr>
      <xdr:spPr bwMode="auto">
        <a:xfrm rot="16200000">
          <a:off x="6705600" y="3819525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0</xdr:row>
      <xdr:rowOff>1390650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90650" cy="1390650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13</xdr:row>
      <xdr:rowOff>38100</xdr:rowOff>
    </xdr:from>
    <xdr:ext cx="942975" cy="180975"/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rot="16200000">
          <a:off x="6619875" y="9210675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29</xdr:row>
      <xdr:rowOff>57150</xdr:rowOff>
    </xdr:from>
    <xdr:ext cx="180975" cy="942975"/>
    <xdr:sp macro="" textlink="">
      <xdr:nvSpPr>
        <xdr:cNvPr id="3125" name="Rectangle 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Arrowheads="1"/>
        </xdr:cNvSpPr>
      </xdr:nvSpPr>
      <xdr:spPr bwMode="auto">
        <a:xfrm>
          <a:off x="7658100" y="3371850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0</xdr:colOff>
      <xdr:row>29</xdr:row>
      <xdr:rowOff>57150</xdr:rowOff>
    </xdr:from>
    <xdr:ext cx="180975" cy="942975"/>
    <xdr:sp macro="" textlink="">
      <xdr:nvSpPr>
        <xdr:cNvPr id="3127" name="Rectangle 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Arrowheads="1"/>
        </xdr:cNvSpPr>
      </xdr:nvSpPr>
      <xdr:spPr bwMode="auto">
        <a:xfrm>
          <a:off x="10877550" y="3371850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84</xdr:col>
      <xdr:colOff>161924</xdr:colOff>
      <xdr:row>29</xdr:row>
      <xdr:rowOff>57150</xdr:rowOff>
    </xdr:from>
    <xdr:ext cx="219075" cy="942975"/>
    <xdr:sp macro="" textlink="">
      <xdr:nvSpPr>
        <xdr:cNvPr id="3128" name="Rectangle 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Arrowheads="1"/>
        </xdr:cNvSpPr>
      </xdr:nvSpPr>
      <xdr:spPr bwMode="auto">
        <a:xfrm>
          <a:off x="12363449" y="7629525"/>
          <a:ext cx="219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76200</xdr:colOff>
      <xdr:row>0</xdr:row>
      <xdr:rowOff>1419225</xdr:rowOff>
    </xdr:from>
    <xdr:ext cx="180975" cy="942975"/>
    <xdr:sp macro="" textlink="">
      <xdr:nvSpPr>
        <xdr:cNvPr id="3130" name="Rectangle 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Arrowheads="1"/>
        </xdr:cNvSpPr>
      </xdr:nvSpPr>
      <xdr:spPr bwMode="auto">
        <a:xfrm>
          <a:off x="7400925" y="1419225"/>
          <a:ext cx="180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0</xdr:row>
      <xdr:rowOff>1600200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20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K10" sqref="K10"/>
    </sheetView>
  </sheetViews>
  <sheetFormatPr defaultRowHeight="14.25"/>
  <cols>
    <col min="1" max="1" width="12.125" bestFit="1" customWidth="1"/>
    <col min="2" max="2" width="26.625" customWidth="1"/>
    <col min="3" max="3" width="3.5" bestFit="1" customWidth="1"/>
    <col min="4" max="5" width="3.875" bestFit="1" customWidth="1"/>
    <col min="6" max="6" width="4.5" bestFit="1" customWidth="1"/>
    <col min="7" max="11" width="3.875" bestFit="1" customWidth="1"/>
    <col min="12" max="12" width="4.5" bestFit="1" customWidth="1"/>
    <col min="13" max="13" width="17.25" bestFit="1" customWidth="1"/>
  </cols>
  <sheetData>
    <row r="1" spans="1:13" ht="20.25">
      <c r="A1" s="67" t="s">
        <v>376</v>
      </c>
    </row>
    <row r="2" spans="1:13" ht="128.25">
      <c r="A2" t="s">
        <v>369</v>
      </c>
      <c r="B2" t="s">
        <v>370</v>
      </c>
      <c r="C2" s="68" t="s">
        <v>21</v>
      </c>
      <c r="D2" s="68" t="s">
        <v>11</v>
      </c>
      <c r="E2" s="68" t="s">
        <v>1</v>
      </c>
      <c r="F2" s="69" t="s">
        <v>8</v>
      </c>
      <c r="G2" s="69" t="s">
        <v>22</v>
      </c>
      <c r="H2" s="69" t="s">
        <v>7</v>
      </c>
      <c r="I2" s="69" t="s">
        <v>9</v>
      </c>
      <c r="J2" s="69" t="s">
        <v>10</v>
      </c>
      <c r="K2" s="70" t="s">
        <v>12</v>
      </c>
      <c r="L2" s="69" t="s">
        <v>371</v>
      </c>
      <c r="M2" s="69" t="s">
        <v>372</v>
      </c>
    </row>
    <row r="3" spans="1:13" ht="15">
      <c r="A3" s="42" t="s">
        <v>334</v>
      </c>
      <c r="B3" s="42" t="s">
        <v>104</v>
      </c>
      <c r="C3">
        <f>IF(Associates!C2&lt;10, 10-Associates!C2,0)</f>
        <v>0</v>
      </c>
      <c r="D3">
        <f>IF(Associates!D2&lt;20, 20-Associates!D2,0)</f>
        <v>20</v>
      </c>
      <c r="E3">
        <f>IF(Associates!E2&lt;20,20-Associates!E2,0)</f>
        <v>20</v>
      </c>
      <c r="F3">
        <f>IF(Associates!AE2&lt;170,170-Associates!AE2,0)</f>
        <v>70</v>
      </c>
      <c r="G3">
        <f>IF(Associates!AL2&lt;30, 30-Associates!AL2,0)</f>
        <v>10</v>
      </c>
      <c r="H3">
        <f>IF(Associates!AU2&lt;30,30-Associates!AU2,0)</f>
        <v>20</v>
      </c>
      <c r="I3">
        <f>IF(Associates!BF2&lt;60,60-Associates!BF2,0)</f>
        <v>60</v>
      </c>
      <c r="J3">
        <f>IF(Associates!BQ2&lt;40,40-Associates!BQ2,0)</f>
        <v>40</v>
      </c>
      <c r="K3">
        <f>IF(Associates!BP2&lt;20,20-Associates!BP2,0)</f>
        <v>20</v>
      </c>
      <c r="L3">
        <f>SUM(C3:K3)</f>
        <v>260</v>
      </c>
      <c r="M3" t="str">
        <f>IF(COUNTIF(C3:L3, "0")=10, "Requirement met", " ")</f>
        <v xml:space="preserve"> </v>
      </c>
    </row>
    <row r="4" spans="1:13" ht="15">
      <c r="A4" s="42" t="s">
        <v>30</v>
      </c>
      <c r="B4" s="42" t="s">
        <v>31</v>
      </c>
      <c r="C4">
        <f>IF(Associates!C3&lt;10, 10-Associates!C3,0)</f>
        <v>0</v>
      </c>
      <c r="D4">
        <f>IF(Associates!D3&lt;20, 20-Associates!D3,0)</f>
        <v>0</v>
      </c>
      <c r="E4">
        <f>IF(Associates!E3&lt;20,20-Associates!E3,0)</f>
        <v>0</v>
      </c>
      <c r="F4">
        <f>IF(Associates!AE3&lt;170,170-Associates!AE3,0)</f>
        <v>0</v>
      </c>
      <c r="G4">
        <f>IF(Associates!AL3&lt;30, 30-Associates!AL3,0)</f>
        <v>0</v>
      </c>
      <c r="H4">
        <f>IF(Associates!AU3&lt;30,30-Associates!AU3,0)</f>
        <v>0</v>
      </c>
      <c r="I4">
        <f>IF(Associates!BF3&lt;60,60-Associates!BF3,0)</f>
        <v>0</v>
      </c>
      <c r="J4">
        <f>IF(Associates!BQ3&lt;40,40-Associates!BQ3,0)</f>
        <v>0</v>
      </c>
      <c r="K4">
        <f>IF(Associates!BP3&lt;20,20-Associates!BP3,0)</f>
        <v>0</v>
      </c>
      <c r="L4">
        <f t="shared" ref="L4:L33" si="0">SUM(C4:K4)</f>
        <v>0</v>
      </c>
      <c r="M4" t="str">
        <f t="shared" ref="M4:M33" si="1">IF(COUNTIF(C4:L4, "0")=10, "Requirement met", " ")</f>
        <v>Requirement met</v>
      </c>
    </row>
    <row r="5" spans="1:13" ht="15">
      <c r="A5" s="42" t="s">
        <v>56</v>
      </c>
      <c r="B5" s="42" t="s">
        <v>192</v>
      </c>
      <c r="C5">
        <f>IF(Associates!C4&lt;10, 10-Associates!C4,0)</f>
        <v>0</v>
      </c>
      <c r="D5">
        <f>IF(Associates!D4&lt;20, 20-Associates!D4,0)</f>
        <v>20</v>
      </c>
      <c r="E5">
        <f>IF(Associates!E4&lt;20,20-Associates!E4,0)</f>
        <v>20</v>
      </c>
      <c r="F5">
        <f>IF(Associates!AE4&lt;170,170-Associates!AE4,0)</f>
        <v>110</v>
      </c>
      <c r="G5">
        <f>IF(Associates!AL4&lt;30, 30-Associates!AL4,0)</f>
        <v>30</v>
      </c>
      <c r="H5">
        <f>IF(Associates!AU4&lt;30,30-Associates!AU4,0)</f>
        <v>30</v>
      </c>
      <c r="I5">
        <f>IF(Associates!BF4&lt;60,60-Associates!BF4,0)</f>
        <v>60</v>
      </c>
      <c r="J5">
        <f>IF(Associates!BQ4&lt;40,40-Associates!BQ4,0)</f>
        <v>40</v>
      </c>
      <c r="K5">
        <f>IF(Associates!BP4&lt;20,20-Associates!BP4,0)</f>
        <v>20</v>
      </c>
      <c r="L5">
        <f t="shared" si="0"/>
        <v>330</v>
      </c>
      <c r="M5" t="str">
        <f t="shared" si="1"/>
        <v xml:space="preserve"> </v>
      </c>
    </row>
    <row r="6" spans="1:13" ht="15">
      <c r="A6" s="42" t="s">
        <v>224</v>
      </c>
      <c r="B6" s="42" t="s">
        <v>125</v>
      </c>
      <c r="C6">
        <f>IF(Associates!C5&lt;10, 10-Associates!C5,0)</f>
        <v>10</v>
      </c>
      <c r="D6">
        <f>IF(Associates!D5&lt;20, 20-Associates!D5,0)</f>
        <v>20</v>
      </c>
      <c r="E6">
        <f>IF(Associates!E5&lt;20,20-Associates!E5,0)</f>
        <v>20</v>
      </c>
      <c r="F6">
        <f>IF(Associates!AE5&lt;170,170-Associates!AE5,0)</f>
        <v>170</v>
      </c>
      <c r="G6">
        <f>IF(Associates!AL5&lt;30, 30-Associates!AL5,0)</f>
        <v>30</v>
      </c>
      <c r="H6">
        <f>IF(Associates!AU5&lt;30,30-Associates!AU5,0)</f>
        <v>30</v>
      </c>
      <c r="I6">
        <f>IF(Associates!BF5&lt;60,60-Associates!BF5,0)</f>
        <v>60</v>
      </c>
      <c r="J6">
        <f>IF(Associates!BQ5&lt;40,40-Associates!BQ5,0)</f>
        <v>40</v>
      </c>
      <c r="K6">
        <f>IF(Associates!BP5&lt;20,20-Associates!BP5,0)</f>
        <v>20</v>
      </c>
      <c r="L6">
        <f t="shared" si="0"/>
        <v>400</v>
      </c>
      <c r="M6" t="str">
        <f t="shared" si="1"/>
        <v xml:space="preserve"> </v>
      </c>
    </row>
    <row r="7" spans="1:13" ht="15">
      <c r="A7" s="42" t="s">
        <v>33</v>
      </c>
      <c r="B7" s="42" t="s">
        <v>34</v>
      </c>
      <c r="C7">
        <f>IF(Associates!C6&lt;10, 10-Associates!C6,0)</f>
        <v>0</v>
      </c>
      <c r="D7">
        <f>IF(Associates!D6&lt;20, 20-Associates!D6,0)</f>
        <v>20</v>
      </c>
      <c r="E7">
        <f>IF(Associates!E6&lt;20,20-Associates!E6,0)</f>
        <v>20</v>
      </c>
      <c r="F7">
        <f>IF(Associates!AE6&lt;170,170-Associates!AE6,0)</f>
        <v>170</v>
      </c>
      <c r="G7">
        <f>IF(Associates!AL6&lt;30, 30-Associates!AL6,0)</f>
        <v>30</v>
      </c>
      <c r="H7">
        <f>IF(Associates!AU6&lt;30,30-Associates!AU6,0)</f>
        <v>30</v>
      </c>
      <c r="I7">
        <f>IF(Associates!BF6&lt;60,60-Associates!BF6,0)</f>
        <v>60</v>
      </c>
      <c r="J7">
        <f>IF(Associates!BQ6&lt;40,40-Associates!BQ6,0)</f>
        <v>40</v>
      </c>
      <c r="K7">
        <f>IF(Associates!BP6&lt;20,20-Associates!BP6,0)</f>
        <v>20</v>
      </c>
      <c r="L7">
        <f t="shared" si="0"/>
        <v>390</v>
      </c>
      <c r="M7" t="str">
        <f t="shared" si="1"/>
        <v xml:space="preserve"> </v>
      </c>
    </row>
    <row r="8" spans="1:13" ht="15">
      <c r="A8" s="42" t="s">
        <v>221</v>
      </c>
      <c r="B8" s="42" t="s">
        <v>179</v>
      </c>
      <c r="C8">
        <f>IF(Associates!C7&lt;10, 10-Associates!C7,0)</f>
        <v>0</v>
      </c>
      <c r="D8">
        <f>IF(Associates!D7&lt;20, 20-Associates!D7,0)</f>
        <v>0</v>
      </c>
      <c r="E8">
        <f>IF(Associates!E7&lt;20,20-Associates!E7,0)</f>
        <v>20</v>
      </c>
      <c r="F8">
        <f>IF(Associates!AE7&lt;170,170-Associates!AE7,0)</f>
        <v>130</v>
      </c>
      <c r="G8">
        <f>IF(Associates!AL7&lt;30, 30-Associates!AL7,0)</f>
        <v>20</v>
      </c>
      <c r="H8">
        <f>IF(Associates!AU7&lt;30,30-Associates!AU7,0)</f>
        <v>30</v>
      </c>
      <c r="I8">
        <f>IF(Associates!BF7&lt;60,60-Associates!BF7,0)</f>
        <v>60</v>
      </c>
      <c r="J8">
        <f>IF(Associates!BQ7&lt;40,40-Associates!BQ7,0)</f>
        <v>40</v>
      </c>
      <c r="K8">
        <f>IF(Associates!BP7&lt;20,20-Associates!BP7,0)</f>
        <v>20</v>
      </c>
      <c r="L8">
        <f t="shared" si="0"/>
        <v>320</v>
      </c>
      <c r="M8" t="str">
        <f t="shared" si="1"/>
        <v xml:space="preserve"> </v>
      </c>
    </row>
    <row r="9" spans="1:13" ht="15">
      <c r="A9" s="42" t="s">
        <v>100</v>
      </c>
      <c r="B9" s="42" t="s">
        <v>105</v>
      </c>
      <c r="C9">
        <f>IF(Associates!C8&lt;10, 10-Associates!C8,0)</f>
        <v>0</v>
      </c>
      <c r="D9">
        <f>IF(Associates!D8&lt;20, 20-Associates!D8,0)</f>
        <v>0</v>
      </c>
      <c r="E9">
        <f>IF(Associates!E8&lt;20,20-Associates!E8,0)</f>
        <v>20</v>
      </c>
      <c r="F9">
        <f>IF(Associates!AE8&lt;170,170-Associates!AE8,0)</f>
        <v>170</v>
      </c>
      <c r="G9">
        <f>IF(Associates!AL8&lt;30, 30-Associates!AL8,0)</f>
        <v>30</v>
      </c>
      <c r="H9">
        <f>IF(Associates!AU8&lt;30,30-Associates!AU8,0)</f>
        <v>30</v>
      </c>
      <c r="I9">
        <f>IF(Associates!BF8&lt;60,60-Associates!BF8,0)</f>
        <v>40</v>
      </c>
      <c r="J9">
        <f>IF(Associates!BQ8&lt;40,40-Associates!BQ8,0)</f>
        <v>40</v>
      </c>
      <c r="K9">
        <f>IF(Associates!BP8&lt;20,20-Associates!BP8,0)</f>
        <v>20</v>
      </c>
      <c r="L9">
        <f t="shared" si="0"/>
        <v>350</v>
      </c>
      <c r="M9" t="str">
        <f t="shared" si="1"/>
        <v xml:space="preserve"> </v>
      </c>
    </row>
    <row r="10" spans="1:13" ht="15">
      <c r="A10" s="42" t="s">
        <v>216</v>
      </c>
      <c r="B10" s="42" t="s">
        <v>210</v>
      </c>
      <c r="C10">
        <f>IF(Associates!C9&lt;10, 10-Associates!C9,0)</f>
        <v>0</v>
      </c>
      <c r="D10">
        <f>IF(Associates!D9&lt;20, 20-Associates!D9,0)</f>
        <v>0</v>
      </c>
      <c r="E10">
        <f>IF(Associates!E9&lt;20,20-Associates!E9,0)</f>
        <v>0</v>
      </c>
      <c r="F10">
        <f>IF(Associates!AE9&lt;170,170-Associates!AE9,0)</f>
        <v>0</v>
      </c>
      <c r="G10">
        <f>IF(Associates!AL9&lt;30, 30-Associates!AL9,0)</f>
        <v>0</v>
      </c>
      <c r="H10">
        <f>IF(Associates!AU9&lt;30,30-Associates!AU9,0)</f>
        <v>0</v>
      </c>
      <c r="I10">
        <f>IF(Associates!BF9&lt;60,60-Associates!BF9,0)</f>
        <v>0</v>
      </c>
      <c r="J10">
        <f>IF(Associates!BQ9&lt;40,40-Associates!BQ9,0)</f>
        <v>0</v>
      </c>
      <c r="K10">
        <f>IF(Associates!BP9&lt;20,20-Associates!BP9,0)</f>
        <v>0</v>
      </c>
      <c r="L10">
        <f t="shared" si="0"/>
        <v>0</v>
      </c>
      <c r="M10" t="str">
        <f t="shared" si="1"/>
        <v>Requirement met</v>
      </c>
    </row>
    <row r="11" spans="1:13" ht="15">
      <c r="A11" s="42" t="s">
        <v>36</v>
      </c>
      <c r="B11" s="42" t="s">
        <v>37</v>
      </c>
      <c r="C11">
        <f>IF(Associates!C10&lt;10, 10-Associates!C10,0)</f>
        <v>0</v>
      </c>
      <c r="D11">
        <f>IF(Associates!D10&lt;20, 20-Associates!D10,0)</f>
        <v>0</v>
      </c>
      <c r="E11">
        <f>IF(Associates!E10&lt;20,20-Associates!E10,0)</f>
        <v>0</v>
      </c>
      <c r="F11">
        <f>IF(Associates!AE10&lt;170,170-Associates!AE10,0)</f>
        <v>0</v>
      </c>
      <c r="G11">
        <f>IF(Associates!AL10&lt;30, 30-Associates!AL10,0)</f>
        <v>0</v>
      </c>
      <c r="H11">
        <f>IF(Associates!AU10&lt;30,30-Associates!AU10,0)</f>
        <v>0</v>
      </c>
      <c r="I11">
        <f>IF(Associates!BF10&lt;60,60-Associates!BF10,0)</f>
        <v>0</v>
      </c>
      <c r="J11">
        <f>IF(Associates!BQ10&lt;40,40-Associates!BQ10,0)</f>
        <v>0</v>
      </c>
      <c r="K11">
        <f>IF(Associates!BP10&lt;20,20-Associates!BP10,0)</f>
        <v>0</v>
      </c>
      <c r="L11">
        <f t="shared" si="0"/>
        <v>0</v>
      </c>
      <c r="M11" t="str">
        <f t="shared" si="1"/>
        <v>Requirement met</v>
      </c>
    </row>
    <row r="12" spans="1:13" ht="15">
      <c r="A12" s="42" t="s">
        <v>59</v>
      </c>
      <c r="B12" s="42" t="s">
        <v>321</v>
      </c>
      <c r="C12">
        <f>IF(Associates!C11&lt;10, 10-Associates!C11,0)</f>
        <v>0</v>
      </c>
      <c r="D12">
        <f>IF(Associates!D11&lt;20, 20-Associates!D11,0)</f>
        <v>0</v>
      </c>
      <c r="E12">
        <f>IF(Associates!E11&lt;20,20-Associates!E11,0)</f>
        <v>20</v>
      </c>
      <c r="F12">
        <f>IF(Associates!AE11&lt;170,170-Associates!AE11,0)</f>
        <v>140</v>
      </c>
      <c r="G12">
        <f>IF(Associates!AL11&lt;30, 30-Associates!AL11,0)</f>
        <v>10</v>
      </c>
      <c r="H12">
        <f>IF(Associates!AU11&lt;30,30-Associates!AU11,0)</f>
        <v>30</v>
      </c>
      <c r="I12">
        <f>IF(Associates!BF11&lt;60,60-Associates!BF11,0)</f>
        <v>60</v>
      </c>
      <c r="J12">
        <f>IF(Associates!BQ11&lt;40,40-Associates!BQ11,0)</f>
        <v>40</v>
      </c>
      <c r="K12">
        <f>IF(Associates!BP11&lt;20,20-Associates!BP11,0)</f>
        <v>20</v>
      </c>
      <c r="L12">
        <f t="shared" si="0"/>
        <v>320</v>
      </c>
      <c r="M12" t="str">
        <f t="shared" si="1"/>
        <v xml:space="preserve"> </v>
      </c>
    </row>
    <row r="13" spans="1:13" ht="15">
      <c r="A13" s="42" t="s">
        <v>149</v>
      </c>
      <c r="B13" s="42" t="s">
        <v>233</v>
      </c>
      <c r="C13">
        <f>IF(Associates!C12&lt;10, 10-Associates!C12,0)</f>
        <v>0</v>
      </c>
      <c r="D13">
        <f>IF(Associates!D12&lt;20, 20-Associates!D12,0)</f>
        <v>0</v>
      </c>
      <c r="E13">
        <f>IF(Associates!E12&lt;20,20-Associates!E12,0)</f>
        <v>20</v>
      </c>
      <c r="F13">
        <f>IF(Associates!AE12&lt;170,170-Associates!AE12,0)</f>
        <v>70</v>
      </c>
      <c r="G13">
        <f>IF(Associates!AL12&lt;30, 30-Associates!AL12,0)</f>
        <v>20</v>
      </c>
      <c r="H13">
        <f>IF(Associates!AU12&lt;30,30-Associates!AU12,0)</f>
        <v>5</v>
      </c>
      <c r="I13">
        <f>IF(Associates!BF12&lt;60,60-Associates!BF12,0)</f>
        <v>20</v>
      </c>
      <c r="J13">
        <f>IF(Associates!BQ12&lt;40,40-Associates!BQ12,0)</f>
        <v>20</v>
      </c>
      <c r="K13">
        <f>IF(Associates!BP12&lt;20,20-Associates!BP12,0)</f>
        <v>20</v>
      </c>
      <c r="L13">
        <f t="shared" si="0"/>
        <v>175</v>
      </c>
      <c r="M13" t="str">
        <f t="shared" si="1"/>
        <v xml:space="preserve"> </v>
      </c>
    </row>
    <row r="14" spans="1:13" ht="15">
      <c r="A14" s="42" t="s">
        <v>39</v>
      </c>
      <c r="B14" s="42" t="s">
        <v>236</v>
      </c>
      <c r="C14">
        <f>IF(Associates!C13&lt;10, 10-Associates!C13,0)</f>
        <v>0</v>
      </c>
      <c r="D14">
        <f>IF(Associates!D13&lt;20, 20-Associates!D13,0)</f>
        <v>0</v>
      </c>
      <c r="E14">
        <f>IF(Associates!E13&lt;20,20-Associates!E13,0)</f>
        <v>0</v>
      </c>
      <c r="F14">
        <f>IF(Associates!AE13&lt;170,170-Associates!AE13,0)</f>
        <v>0</v>
      </c>
      <c r="G14">
        <f>IF(Associates!AL13&lt;30, 30-Associates!AL13,0)</f>
        <v>0</v>
      </c>
      <c r="H14">
        <f>IF(Associates!AU13&lt;30,30-Associates!AU13,0)</f>
        <v>0</v>
      </c>
      <c r="I14">
        <f>IF(Associates!BF13&lt;60,60-Associates!BF13,0)</f>
        <v>0</v>
      </c>
      <c r="J14">
        <f>IF(Associates!BQ13&lt;40,40-Associates!BQ13,0)</f>
        <v>0</v>
      </c>
      <c r="K14">
        <f>IF(Associates!BP13&lt;20,20-Associates!BP13,0)</f>
        <v>0</v>
      </c>
      <c r="L14">
        <f t="shared" si="0"/>
        <v>0</v>
      </c>
      <c r="M14" t="str">
        <f t="shared" si="1"/>
        <v>Requirement met</v>
      </c>
    </row>
    <row r="15" spans="1:13" ht="15">
      <c r="A15" s="42" t="s">
        <v>43</v>
      </c>
      <c r="B15" s="42" t="s">
        <v>44</v>
      </c>
      <c r="C15">
        <f>IF(Associates!C14&lt;10, 10-Associates!C14,0)</f>
        <v>0</v>
      </c>
      <c r="D15">
        <f>IF(Associates!D14&lt;20, 20-Associates!D14,0)</f>
        <v>0</v>
      </c>
      <c r="E15">
        <f>IF(Associates!E14&lt;20,20-Associates!E14,0)</f>
        <v>20</v>
      </c>
      <c r="F15">
        <f>IF(Associates!AE14&lt;170,170-Associates!AE14,0)</f>
        <v>60</v>
      </c>
      <c r="G15">
        <f>IF(Associates!AL14&lt;30, 30-Associates!AL14,0)</f>
        <v>10</v>
      </c>
      <c r="H15">
        <f>IF(Associates!AU14&lt;30,30-Associates!AU14,0)</f>
        <v>30</v>
      </c>
      <c r="I15">
        <f>IF(Associates!BF14&lt;60,60-Associates!BF14,0)</f>
        <v>60</v>
      </c>
      <c r="J15">
        <f>IF(Associates!BQ14&lt;40,40-Associates!BQ14,0)</f>
        <v>0</v>
      </c>
      <c r="K15">
        <f>IF(Associates!BP14&lt;20,20-Associates!BP14,0)</f>
        <v>20</v>
      </c>
      <c r="L15">
        <f t="shared" si="0"/>
        <v>200</v>
      </c>
      <c r="M15" t="str">
        <f t="shared" si="1"/>
        <v xml:space="preserve"> </v>
      </c>
    </row>
    <row r="16" spans="1:13" ht="15">
      <c r="A16" s="42" t="s">
        <v>230</v>
      </c>
      <c r="B16" s="42" t="s">
        <v>243</v>
      </c>
      <c r="C16">
        <f>IF(Associates!C15&lt;10, 10-Associates!C15,0)</f>
        <v>0</v>
      </c>
      <c r="D16">
        <f>IF(Associates!D15&lt;20, 20-Associates!D15,0)</f>
        <v>0</v>
      </c>
      <c r="E16">
        <f>IF(Associates!E15&lt;20,20-Associates!E15,0)</f>
        <v>0</v>
      </c>
      <c r="F16">
        <f>IF(Associates!AE15&lt;170,170-Associates!AE15,0)</f>
        <v>150</v>
      </c>
      <c r="G16">
        <f>IF(Associates!AL15&lt;30, 30-Associates!AL15,0)</f>
        <v>30</v>
      </c>
      <c r="H16">
        <f>IF(Associates!AU15&lt;30,30-Associates!AU15,0)</f>
        <v>20</v>
      </c>
      <c r="I16">
        <f>IF(Associates!BF15&lt;60,60-Associates!BF15,0)</f>
        <v>60</v>
      </c>
      <c r="J16">
        <f>IF(Associates!BQ15&lt;40,40-Associates!BQ15,0)</f>
        <v>40</v>
      </c>
      <c r="K16">
        <f>IF(Associates!BP15&lt;20,20-Associates!BP15,0)</f>
        <v>20</v>
      </c>
      <c r="L16">
        <f t="shared" si="0"/>
        <v>320</v>
      </c>
      <c r="M16" t="str">
        <f t="shared" si="1"/>
        <v xml:space="preserve"> </v>
      </c>
    </row>
    <row r="17" spans="1:13" ht="15">
      <c r="A17" s="42" t="s">
        <v>217</v>
      </c>
      <c r="B17" s="42" t="s">
        <v>234</v>
      </c>
      <c r="C17">
        <f>IF(Associates!C16&lt;10, 10-Associates!C16,0)</f>
        <v>0</v>
      </c>
      <c r="D17">
        <f>IF(Associates!D16&lt;20, 20-Associates!D16,0)</f>
        <v>20</v>
      </c>
      <c r="E17">
        <f>IF(Associates!E16&lt;20,20-Associates!E16,0)</f>
        <v>20</v>
      </c>
      <c r="F17">
        <f>IF(Associates!AE16&lt;170,170-Associates!AE16,0)</f>
        <v>170</v>
      </c>
      <c r="G17">
        <f>IF(Associates!AL16&lt;30, 30-Associates!AL16,0)</f>
        <v>30</v>
      </c>
      <c r="H17">
        <f>IF(Associates!AU16&lt;30,30-Associates!AU16,0)</f>
        <v>20</v>
      </c>
      <c r="I17">
        <f>IF(Associates!BF16&lt;60,60-Associates!BF16,0)</f>
        <v>60</v>
      </c>
      <c r="J17">
        <f>IF(Associates!BQ16&lt;40,40-Associates!BQ16,0)</f>
        <v>40</v>
      </c>
      <c r="K17">
        <f>IF(Associates!BP16&lt;20,20-Associates!BP16,0)</f>
        <v>20</v>
      </c>
      <c r="L17">
        <f t="shared" si="0"/>
        <v>380</v>
      </c>
      <c r="M17" t="str">
        <f t="shared" si="1"/>
        <v xml:space="preserve"> </v>
      </c>
    </row>
    <row r="18" spans="1:13" ht="15">
      <c r="A18" s="42" t="s">
        <v>89</v>
      </c>
      <c r="B18" s="42" t="s">
        <v>97</v>
      </c>
      <c r="C18">
        <f>IF(Associates!C17&lt;10, 10-Associates!C17,0)</f>
        <v>0</v>
      </c>
      <c r="D18">
        <f>IF(Associates!D17&lt;20, 20-Associates!D17,0)</f>
        <v>20</v>
      </c>
      <c r="E18">
        <f>IF(Associates!E17&lt;20,20-Associates!E17,0)</f>
        <v>20</v>
      </c>
      <c r="F18">
        <f>IF(Associates!AE17&lt;170,170-Associates!AE17,0)</f>
        <v>170</v>
      </c>
      <c r="G18">
        <f>IF(Associates!AL17&lt;30, 30-Associates!AL17,0)</f>
        <v>10</v>
      </c>
      <c r="H18">
        <f>IF(Associates!AU17&lt;30,30-Associates!AU17,0)</f>
        <v>30</v>
      </c>
      <c r="I18">
        <f>IF(Associates!BF17&lt;60,60-Associates!BF17,0)</f>
        <v>60</v>
      </c>
      <c r="J18">
        <f>IF(Associates!BQ17&lt;40,40-Associates!BQ17,0)</f>
        <v>40</v>
      </c>
      <c r="K18">
        <f>IF(Associates!BP17&lt;20,20-Associates!BP17,0)</f>
        <v>20</v>
      </c>
      <c r="L18">
        <f t="shared" si="0"/>
        <v>370</v>
      </c>
      <c r="M18" t="str">
        <f t="shared" si="1"/>
        <v xml:space="preserve"> </v>
      </c>
    </row>
    <row r="19" spans="1:13" ht="15">
      <c r="A19" s="42" t="s">
        <v>218</v>
      </c>
      <c r="B19" s="42" t="s">
        <v>119</v>
      </c>
      <c r="C19">
        <f>IF(Associates!C18&lt;10, 10-Associates!C18,0)</f>
        <v>0</v>
      </c>
      <c r="D19">
        <f>IF(Associates!D18&lt;20, 20-Associates!D18,0)</f>
        <v>20</v>
      </c>
      <c r="E19">
        <f>IF(Associates!E18&lt;20,20-Associates!E18,0)</f>
        <v>20</v>
      </c>
      <c r="F19">
        <f>IF(Associates!AE18&lt;170,170-Associates!AE18,0)</f>
        <v>120</v>
      </c>
      <c r="G19">
        <f>IF(Associates!AL18&lt;30, 30-Associates!AL18,0)</f>
        <v>30</v>
      </c>
      <c r="H19">
        <f>IF(Associates!AU18&lt;30,30-Associates!AU18,0)</f>
        <v>20</v>
      </c>
      <c r="I19">
        <f>IF(Associates!BF18&lt;60,60-Associates!BF18,0)</f>
        <v>60</v>
      </c>
      <c r="J19">
        <f>IF(Associates!BQ18&lt;40,40-Associates!BQ18,0)</f>
        <v>40</v>
      </c>
      <c r="K19">
        <f>IF(Associates!BP18&lt;20,20-Associates!BP18,0)</f>
        <v>20</v>
      </c>
      <c r="L19">
        <f t="shared" si="0"/>
        <v>330</v>
      </c>
      <c r="M19" t="str">
        <f t="shared" si="1"/>
        <v xml:space="preserve"> </v>
      </c>
    </row>
    <row r="20" spans="1:13" ht="15">
      <c r="A20" s="42" t="s">
        <v>45</v>
      </c>
      <c r="B20" s="42" t="s">
        <v>46</v>
      </c>
      <c r="C20">
        <f>IF(Associates!C19&lt;10, 10-Associates!C19,0)</f>
        <v>0</v>
      </c>
      <c r="D20">
        <f>IF(Associates!D19&lt;20, 20-Associates!D19,0)</f>
        <v>0</v>
      </c>
      <c r="E20">
        <f>IF(Associates!E19&lt;20,20-Associates!E19,0)</f>
        <v>0</v>
      </c>
      <c r="F20">
        <f>IF(Associates!AE19&lt;170,170-Associates!AE19,0)</f>
        <v>150</v>
      </c>
      <c r="G20">
        <f>IF(Associates!AL19&lt;30, 30-Associates!AL19,0)</f>
        <v>30</v>
      </c>
      <c r="H20">
        <f>IF(Associates!AU19&lt;30,30-Associates!AU19,0)</f>
        <v>20</v>
      </c>
      <c r="I20">
        <f>IF(Associates!BF19&lt;60,60-Associates!BF19,0)</f>
        <v>60</v>
      </c>
      <c r="J20">
        <f>IF(Associates!BQ19&lt;40,40-Associates!BQ19,0)</f>
        <v>40</v>
      </c>
      <c r="K20">
        <f>IF(Associates!BP19&lt;20,20-Associates!BP19,0)</f>
        <v>20</v>
      </c>
      <c r="L20">
        <f t="shared" si="0"/>
        <v>320</v>
      </c>
      <c r="M20" t="str">
        <f t="shared" si="1"/>
        <v xml:space="preserve"> </v>
      </c>
    </row>
    <row r="21" spans="1:13" ht="15">
      <c r="A21" s="42" t="s">
        <v>226</v>
      </c>
      <c r="B21" s="42" t="s">
        <v>240</v>
      </c>
      <c r="C21">
        <f>IF(Associates!C20&lt;10, 10-Associates!C20,0)</f>
        <v>0</v>
      </c>
      <c r="D21">
        <f>IF(Associates!D20&lt;20, 20-Associates!D20,0)</f>
        <v>20</v>
      </c>
      <c r="E21">
        <f>IF(Associates!E20&lt;20,20-Associates!E20,0)</f>
        <v>20</v>
      </c>
      <c r="F21">
        <f>IF(Associates!AE20&lt;170,170-Associates!AE20,0)</f>
        <v>170</v>
      </c>
      <c r="G21">
        <f>IF(Associates!AL20&lt;30, 30-Associates!AL20,0)</f>
        <v>30</v>
      </c>
      <c r="H21">
        <f>IF(Associates!AU20&lt;30,30-Associates!AU20,0)</f>
        <v>30</v>
      </c>
      <c r="I21">
        <f>IF(Associates!BF20&lt;60,60-Associates!BF20,0)</f>
        <v>60</v>
      </c>
      <c r="J21">
        <f>IF(Associates!BQ20&lt;40,40-Associates!BQ20,0)</f>
        <v>40</v>
      </c>
      <c r="K21">
        <f>IF(Associates!BP20&lt;20,20-Associates!BP20,0)</f>
        <v>20</v>
      </c>
      <c r="L21">
        <f t="shared" si="0"/>
        <v>390</v>
      </c>
      <c r="M21" t="str">
        <f t="shared" si="1"/>
        <v xml:space="preserve"> </v>
      </c>
    </row>
    <row r="22" spans="1:13" ht="15">
      <c r="A22" s="42" t="s">
        <v>228</v>
      </c>
      <c r="B22" s="42" t="s">
        <v>242</v>
      </c>
      <c r="C22">
        <f>IF(Associates!C21&lt;10, 10-Associates!C21,0)</f>
        <v>0</v>
      </c>
      <c r="D22">
        <f>IF(Associates!D21&lt;20, 20-Associates!D21,0)</f>
        <v>20</v>
      </c>
      <c r="E22">
        <f>IF(Associates!E21&lt;20,20-Associates!E21,0)</f>
        <v>20</v>
      </c>
      <c r="F22">
        <f>IF(Associates!AE21&lt;170,170-Associates!AE21,0)</f>
        <v>170</v>
      </c>
      <c r="G22">
        <f>IF(Associates!AL21&lt;30, 30-Associates!AL21,0)</f>
        <v>30</v>
      </c>
      <c r="H22">
        <f>IF(Associates!AU21&lt;30,30-Associates!AU21,0)</f>
        <v>30</v>
      </c>
      <c r="I22">
        <f>IF(Associates!BF21&lt;60,60-Associates!BF21,0)</f>
        <v>60</v>
      </c>
      <c r="J22">
        <f>IF(Associates!BQ21&lt;40,40-Associates!BQ21,0)</f>
        <v>40</v>
      </c>
      <c r="K22">
        <f>IF(Associates!BP21&lt;20,20-Associates!BP21,0)</f>
        <v>20</v>
      </c>
      <c r="L22">
        <f t="shared" si="0"/>
        <v>390</v>
      </c>
      <c r="M22" t="str">
        <f t="shared" si="1"/>
        <v xml:space="preserve"> </v>
      </c>
    </row>
    <row r="23" spans="1:13" ht="15">
      <c r="A23" s="42" t="s">
        <v>227</v>
      </c>
      <c r="B23" s="42" t="s">
        <v>241</v>
      </c>
      <c r="C23">
        <f>IF(Associates!C22&lt;10, 10-Associates!C22,0)</f>
        <v>0</v>
      </c>
      <c r="D23">
        <f>IF(Associates!D22&lt;20, 20-Associates!D22,0)</f>
        <v>20</v>
      </c>
      <c r="E23">
        <f>IF(Associates!E22&lt;20,20-Associates!E22,0)</f>
        <v>20</v>
      </c>
      <c r="F23">
        <f>IF(Associates!AE22&lt;170,170-Associates!AE22,0)</f>
        <v>150</v>
      </c>
      <c r="G23">
        <f>IF(Associates!AL22&lt;30, 30-Associates!AL22,0)</f>
        <v>30</v>
      </c>
      <c r="H23">
        <f>IF(Associates!AU22&lt;30,30-Associates!AU22,0)</f>
        <v>30</v>
      </c>
      <c r="I23">
        <f>IF(Associates!BF22&lt;60,60-Associates!BF22,0)</f>
        <v>60</v>
      </c>
      <c r="J23">
        <f>IF(Associates!BQ22&lt;40,40-Associates!BQ22,0)</f>
        <v>40</v>
      </c>
      <c r="K23">
        <f>IF(Associates!BP22&lt;20,20-Associates!BP22,0)</f>
        <v>20</v>
      </c>
      <c r="L23">
        <f t="shared" si="0"/>
        <v>370</v>
      </c>
      <c r="M23" t="str">
        <f t="shared" si="1"/>
        <v xml:space="preserve"> </v>
      </c>
    </row>
    <row r="24" spans="1:13" ht="15">
      <c r="A24" s="42" t="s">
        <v>223</v>
      </c>
      <c r="B24" s="42" t="s">
        <v>238</v>
      </c>
      <c r="C24">
        <f>IF(Associates!C23&lt;10, 10-Associates!C23,0)</f>
        <v>0</v>
      </c>
      <c r="D24">
        <f>IF(Associates!D23&lt;20, 20-Associates!D23,0)</f>
        <v>0</v>
      </c>
      <c r="E24">
        <f>IF(Associates!E23&lt;20,20-Associates!E23,0)</f>
        <v>0</v>
      </c>
      <c r="F24">
        <f>IF(Associates!AE23&lt;170,170-Associates!AE23,0)</f>
        <v>110</v>
      </c>
      <c r="G24">
        <f>IF(Associates!AL23&lt;30, 30-Associates!AL23,0)</f>
        <v>0</v>
      </c>
      <c r="H24">
        <f>IF(Associates!AU23&lt;30,30-Associates!AU23,0)</f>
        <v>30</v>
      </c>
      <c r="I24">
        <f>IF(Associates!BF23&lt;60,60-Associates!BF23,0)</f>
        <v>40</v>
      </c>
      <c r="J24">
        <f>IF(Associates!BQ23&lt;40,40-Associates!BQ23,0)</f>
        <v>20</v>
      </c>
      <c r="K24">
        <f>IF(Associates!BP23&lt;20,20-Associates!BP23,0)</f>
        <v>20</v>
      </c>
      <c r="L24">
        <f t="shared" si="0"/>
        <v>220</v>
      </c>
      <c r="M24" t="str">
        <f t="shared" si="1"/>
        <v xml:space="preserve"> </v>
      </c>
    </row>
    <row r="25" spans="1:13" ht="15">
      <c r="A25" s="45" t="s">
        <v>316</v>
      </c>
      <c r="B25" s="45" t="s">
        <v>356</v>
      </c>
      <c r="C25">
        <f>IF(Associates!C24&lt;10, 10-Associates!C24,0)</f>
        <v>0</v>
      </c>
      <c r="D25">
        <f>IF(Associates!D24&lt;20, 20-Associates!D24,0)</f>
        <v>0</v>
      </c>
      <c r="E25">
        <f>IF(Associates!E24&lt;20,20-Associates!E24,0)</f>
        <v>20</v>
      </c>
      <c r="F25">
        <f>IF(Associates!AE24&lt;170,170-Associates!AE24,0)</f>
        <v>130</v>
      </c>
      <c r="G25">
        <f>IF(Associates!AL24&lt;30, 30-Associates!AL24,0)</f>
        <v>30</v>
      </c>
      <c r="H25">
        <f>IF(Associates!AU24&lt;30,30-Associates!AU24,0)</f>
        <v>20</v>
      </c>
      <c r="I25">
        <f>IF(Associates!BF24&lt;60,60-Associates!BF24,0)</f>
        <v>60</v>
      </c>
      <c r="J25">
        <f>IF(Associates!BQ24&lt;40,40-Associates!BQ24,0)</f>
        <v>40</v>
      </c>
      <c r="K25">
        <f>IF(Associates!BP24&lt;20,20-Associates!BP24,0)</f>
        <v>20</v>
      </c>
      <c r="L25">
        <f t="shared" si="0"/>
        <v>320</v>
      </c>
      <c r="M25" t="str">
        <f t="shared" si="1"/>
        <v xml:space="preserve"> </v>
      </c>
    </row>
    <row r="26" spans="1:13" ht="15">
      <c r="A26" s="42" t="s">
        <v>231</v>
      </c>
      <c r="B26" s="42" t="s">
        <v>244</v>
      </c>
      <c r="C26">
        <f>IF(Associates!C25&lt;10, 10-Associates!C25,0)</f>
        <v>0</v>
      </c>
      <c r="D26">
        <f>IF(Associates!D25&lt;20, 20-Associates!D25,0)</f>
        <v>20</v>
      </c>
      <c r="E26">
        <f>IF(Associates!E25&lt;20,20-Associates!E25,0)</f>
        <v>20</v>
      </c>
      <c r="F26">
        <f>IF(Associates!AE25&lt;170,170-Associates!AE25,0)</f>
        <v>170</v>
      </c>
      <c r="G26">
        <f>IF(Associates!AL25&lt;30, 30-Associates!AL25,0)</f>
        <v>30</v>
      </c>
      <c r="H26">
        <f>IF(Associates!AU25&lt;30,30-Associates!AU25,0)</f>
        <v>30</v>
      </c>
      <c r="I26">
        <f>IF(Associates!BF25&lt;60,60-Associates!BF25,0)</f>
        <v>60</v>
      </c>
      <c r="J26">
        <f>IF(Associates!BQ25&lt;40,40-Associates!BQ25,0)</f>
        <v>40</v>
      </c>
      <c r="K26">
        <f>IF(Associates!BP25&lt;20,20-Associates!BP25,0)</f>
        <v>20</v>
      </c>
      <c r="L26">
        <f t="shared" si="0"/>
        <v>390</v>
      </c>
      <c r="M26" t="str">
        <f t="shared" si="1"/>
        <v xml:space="preserve"> </v>
      </c>
    </row>
    <row r="27" spans="1:13" ht="15">
      <c r="A27" s="42" t="s">
        <v>219</v>
      </c>
      <c r="B27" s="42" t="s">
        <v>235</v>
      </c>
      <c r="C27">
        <f>IF(Associates!C26&lt;10, 10-Associates!C26,0)</f>
        <v>10</v>
      </c>
      <c r="D27">
        <f>IF(Associates!D26&lt;20, 20-Associates!D26,0)</f>
        <v>20</v>
      </c>
      <c r="E27">
        <f>IF(Associates!E26&lt;20,20-Associates!E26,0)</f>
        <v>20</v>
      </c>
      <c r="F27">
        <f>IF(Associates!AE26&lt;170,170-Associates!AE26,0)</f>
        <v>170</v>
      </c>
      <c r="G27">
        <f>IF(Associates!AL26&lt;30, 30-Associates!AL26,0)</f>
        <v>30</v>
      </c>
      <c r="H27">
        <f>IF(Associates!AU26&lt;30,30-Associates!AU26,0)</f>
        <v>20</v>
      </c>
      <c r="I27">
        <f>IF(Associates!BF26&lt;60,60-Associates!BF26,0)</f>
        <v>60</v>
      </c>
      <c r="J27">
        <f>IF(Associates!BQ26&lt;40,40-Associates!BQ26,0)</f>
        <v>40</v>
      </c>
      <c r="K27">
        <f>IF(Associates!BP26&lt;20,20-Associates!BP26,0)</f>
        <v>20</v>
      </c>
      <c r="L27">
        <f t="shared" si="0"/>
        <v>390</v>
      </c>
      <c r="M27" t="str">
        <f t="shared" si="1"/>
        <v xml:space="preserve"> </v>
      </c>
    </row>
    <row r="28" spans="1:13" ht="15">
      <c r="A28" s="42" t="s">
        <v>220</v>
      </c>
      <c r="B28" s="42" t="s">
        <v>67</v>
      </c>
      <c r="C28">
        <f>IF(Associates!C27&lt;10, 10-Associates!C27,0)</f>
        <v>0</v>
      </c>
      <c r="D28">
        <f>IF(Associates!D27&lt;20, 20-Associates!D27,0)</f>
        <v>20</v>
      </c>
      <c r="E28">
        <f>IF(Associates!E27&lt;20,20-Associates!E27,0)</f>
        <v>20</v>
      </c>
      <c r="F28">
        <f>IF(Associates!AE27&lt;170,170-Associates!AE27,0)</f>
        <v>50</v>
      </c>
      <c r="G28">
        <f>IF(Associates!AL27&lt;30, 30-Associates!AL27,0)</f>
        <v>20</v>
      </c>
      <c r="H28">
        <f>IF(Associates!AU27&lt;30,30-Associates!AU27,0)</f>
        <v>15</v>
      </c>
      <c r="I28">
        <f>IF(Associates!BF27&lt;60,60-Associates!BF27,0)</f>
        <v>60</v>
      </c>
      <c r="J28">
        <f>IF(Associates!BQ27&lt;40,40-Associates!BQ27,0)</f>
        <v>40</v>
      </c>
      <c r="K28">
        <f>IF(Associates!BP27&lt;20,20-Associates!BP27,0)</f>
        <v>20</v>
      </c>
      <c r="L28">
        <f t="shared" si="0"/>
        <v>245</v>
      </c>
      <c r="M28" t="str">
        <f t="shared" si="1"/>
        <v xml:space="preserve"> </v>
      </c>
    </row>
    <row r="29" spans="1:13" ht="15">
      <c r="A29" s="42" t="s">
        <v>229</v>
      </c>
      <c r="B29" s="42" t="s">
        <v>98</v>
      </c>
      <c r="C29">
        <f>IF(Associates!C28&lt;10, 10-Associates!C28,0)</f>
        <v>0</v>
      </c>
      <c r="D29">
        <f>IF(Associates!D28&lt;20, 20-Associates!D28,0)</f>
        <v>0</v>
      </c>
      <c r="E29">
        <f>IF(Associates!E28&lt;20,20-Associates!E28,0)</f>
        <v>0</v>
      </c>
      <c r="F29">
        <f>IF(Associates!AE28&lt;170,170-Associates!AE28,0)</f>
        <v>0</v>
      </c>
      <c r="G29">
        <f>IF(Associates!AL28&lt;30, 30-Associates!AL28,0)</f>
        <v>10</v>
      </c>
      <c r="H29">
        <f>IF(Associates!AU28&lt;30,30-Associates!AU28,0)</f>
        <v>30</v>
      </c>
      <c r="I29">
        <f>IF(Associates!BF28&lt;60,60-Associates!BF28,0)</f>
        <v>20</v>
      </c>
      <c r="J29">
        <f>IF(Associates!BQ28&lt;40,40-Associates!BQ28,0)</f>
        <v>0</v>
      </c>
      <c r="K29">
        <f>IF(Associates!BP28&lt;20,20-Associates!BP28,0)</f>
        <v>20</v>
      </c>
      <c r="L29">
        <f t="shared" si="0"/>
        <v>80</v>
      </c>
      <c r="M29" t="str">
        <f t="shared" si="1"/>
        <v xml:space="preserve"> </v>
      </c>
    </row>
    <row r="30" spans="1:13" ht="15">
      <c r="A30" s="42" t="s">
        <v>67</v>
      </c>
      <c r="B30" s="42" t="s">
        <v>119</v>
      </c>
      <c r="C30">
        <f>IF(Associates!C29&lt;10, 10-Associates!C29,0)</f>
        <v>0</v>
      </c>
      <c r="D30">
        <f>IF(Associates!D29&lt;20, 20-Associates!D29,0)</f>
        <v>20</v>
      </c>
      <c r="E30">
        <f>IF(Associates!E29&lt;20,20-Associates!E29,0)</f>
        <v>0</v>
      </c>
      <c r="F30">
        <f>IF(Associates!AE29&lt;170,170-Associates!AE29,0)</f>
        <v>70</v>
      </c>
      <c r="G30">
        <f>IF(Associates!AL29&lt;30, 30-Associates!AL29,0)</f>
        <v>30</v>
      </c>
      <c r="H30">
        <f>IF(Associates!AU29&lt;30,30-Associates!AU29,0)</f>
        <v>20</v>
      </c>
      <c r="I30">
        <f>IF(Associates!BF29&lt;60,60-Associates!BF29,0)</f>
        <v>60</v>
      </c>
      <c r="J30">
        <f>IF(Associates!BQ29&lt;40,40-Associates!BQ29,0)</f>
        <v>40</v>
      </c>
      <c r="K30">
        <f>IF(Associates!BP29&lt;20,20-Associates!BP29,0)</f>
        <v>20</v>
      </c>
      <c r="L30">
        <f t="shared" si="0"/>
        <v>260</v>
      </c>
      <c r="M30" t="str">
        <f t="shared" si="1"/>
        <v xml:space="preserve"> </v>
      </c>
    </row>
    <row r="31" spans="1:13" ht="15">
      <c r="A31" s="42" t="s">
        <v>225</v>
      </c>
      <c r="B31" s="42" t="s">
        <v>239</v>
      </c>
      <c r="C31">
        <f>IF(Associates!C30&lt;10, 10-Associates!C30,0)</f>
        <v>0</v>
      </c>
      <c r="D31">
        <f>IF(Associates!D30&lt;20, 20-Associates!D30,0)</f>
        <v>0</v>
      </c>
      <c r="E31">
        <f>IF(Associates!E30&lt;20,20-Associates!E30,0)</f>
        <v>20</v>
      </c>
      <c r="F31">
        <f>IF(Associates!AE30&lt;170,170-Associates!AE30,0)</f>
        <v>130</v>
      </c>
      <c r="G31">
        <f>IF(Associates!AL30&lt;30, 30-Associates!AL30,0)</f>
        <v>30</v>
      </c>
      <c r="H31">
        <f>IF(Associates!AU30&lt;30,30-Associates!AU30,0)</f>
        <v>30</v>
      </c>
      <c r="I31">
        <f>IF(Associates!BF30&lt;60,60-Associates!BF30,0)</f>
        <v>60</v>
      </c>
      <c r="J31">
        <f>IF(Associates!BQ30&lt;40,40-Associates!BQ30,0)</f>
        <v>0</v>
      </c>
      <c r="K31">
        <f>IF(Associates!BP30&lt;20,20-Associates!BP30,0)</f>
        <v>20</v>
      </c>
      <c r="L31">
        <f t="shared" si="0"/>
        <v>290</v>
      </c>
      <c r="M31" t="str">
        <f t="shared" si="1"/>
        <v xml:space="preserve"> </v>
      </c>
    </row>
    <row r="32" spans="1:13" ht="15">
      <c r="A32" s="42" t="s">
        <v>222</v>
      </c>
      <c r="B32" s="42" t="s">
        <v>237</v>
      </c>
      <c r="C32">
        <f>IF(Associates!C31&lt;10, 10-Associates!C31,0)</f>
        <v>0</v>
      </c>
      <c r="D32">
        <f>IF(Associates!D31&lt;20, 20-Associates!D31,0)</f>
        <v>0</v>
      </c>
      <c r="E32">
        <f>IF(Associates!E31&lt;20,20-Associates!E31,0)</f>
        <v>20</v>
      </c>
      <c r="F32">
        <f>IF(Associates!AE31&lt;170,170-Associates!AE31,0)</f>
        <v>0</v>
      </c>
      <c r="G32">
        <f>IF(Associates!AL31&lt;30, 30-Associates!AL31,0)</f>
        <v>0</v>
      </c>
      <c r="H32">
        <f>IF(Associates!AU31&lt;30,30-Associates!AU31,0)</f>
        <v>30</v>
      </c>
      <c r="I32">
        <f>IF(Associates!BF31&lt;60,60-Associates!BF31,0)</f>
        <v>60</v>
      </c>
      <c r="J32">
        <f>IF(Associates!BQ31&lt;40,40-Associates!BQ31,0)</f>
        <v>0</v>
      </c>
      <c r="K32">
        <f>IF(Associates!BP31&lt;20,20-Associates!BP31,0)</f>
        <v>20</v>
      </c>
      <c r="L32">
        <f t="shared" si="0"/>
        <v>130</v>
      </c>
      <c r="M32" t="str">
        <f t="shared" si="1"/>
        <v xml:space="preserve"> </v>
      </c>
    </row>
    <row r="33" spans="1:13" ht="15">
      <c r="A33" s="42" t="s">
        <v>232</v>
      </c>
      <c r="B33" s="42" t="s">
        <v>245</v>
      </c>
      <c r="C33">
        <f>IF(Associates!C32&lt;10, 10-Associates!C32,0)</f>
        <v>0</v>
      </c>
      <c r="D33">
        <f>IF(Associates!D32&lt;20, 20-Associates!D32,0)</f>
        <v>0</v>
      </c>
      <c r="E33">
        <f>IF(Associates!E32&lt;20,20-Associates!E32,0)</f>
        <v>20</v>
      </c>
      <c r="F33">
        <f>IF(Associates!AE32&lt;170,170-Associates!AE32,0)</f>
        <v>170</v>
      </c>
      <c r="G33">
        <f>IF(Associates!AL32&lt;30, 30-Associates!AL32,0)</f>
        <v>30</v>
      </c>
      <c r="H33">
        <f>IF(Associates!AU32&lt;30,30-Associates!AU32,0)</f>
        <v>30</v>
      </c>
      <c r="I33">
        <f>IF(Associates!BF32&lt;60,60-Associates!BF32,0)</f>
        <v>60</v>
      </c>
      <c r="J33">
        <f>IF(Associates!BQ32&lt;40,40-Associates!BQ32,0)</f>
        <v>40</v>
      </c>
      <c r="K33">
        <f>IF(Associates!BP32&lt;20,20-Associates!BP32,0)</f>
        <v>20</v>
      </c>
      <c r="L33">
        <f t="shared" si="0"/>
        <v>370</v>
      </c>
      <c r="M33" t="str">
        <f t="shared" si="1"/>
        <v xml:space="preserve"> </v>
      </c>
    </row>
    <row r="34" spans="1:13" ht="15">
      <c r="A34" s="42"/>
      <c r="B34" s="42"/>
    </row>
    <row r="35" spans="1:13" ht="15">
      <c r="A35" s="42"/>
      <c r="B35" s="42"/>
    </row>
    <row r="36" spans="1:13" ht="15">
      <c r="A36" s="42"/>
      <c r="B36" s="42"/>
    </row>
    <row r="37" spans="1:13" ht="15">
      <c r="A37" s="42"/>
      <c r="B37" s="42"/>
    </row>
    <row r="38" spans="1:13" ht="15">
      <c r="A38" s="42"/>
      <c r="B38" s="42"/>
    </row>
    <row r="39" spans="1:13" ht="15">
      <c r="A39" s="42"/>
      <c r="B39" s="42"/>
    </row>
    <row r="40" spans="1:13" ht="15">
      <c r="A40" s="42"/>
      <c r="B40" s="42"/>
    </row>
    <row r="41" spans="1:13" ht="15">
      <c r="A41" s="42"/>
      <c r="B41" s="42"/>
    </row>
    <row r="42" spans="1:13" ht="15">
      <c r="A42" s="42"/>
      <c r="B42" s="42"/>
    </row>
    <row r="43" spans="1:13" ht="15">
      <c r="A43" s="42"/>
      <c r="B43" s="42"/>
    </row>
    <row r="44" spans="1:13" ht="15">
      <c r="A44" s="42"/>
      <c r="B44" s="42"/>
    </row>
    <row r="45" spans="1:13" ht="15">
      <c r="A45" s="42"/>
      <c r="B45" s="42"/>
    </row>
    <row r="46" spans="1:13" ht="15">
      <c r="A46" s="42"/>
      <c r="B46" s="42"/>
    </row>
    <row r="47" spans="1:13" ht="15">
      <c r="A47" s="42"/>
      <c r="B47" s="42"/>
    </row>
    <row r="48" spans="1:13" ht="15">
      <c r="A48" s="42"/>
      <c r="B48" s="42"/>
    </row>
    <row r="49" spans="1:2" ht="15">
      <c r="A49" s="42"/>
      <c r="B49" s="42"/>
    </row>
    <row r="50" spans="1:2" ht="15">
      <c r="A50" s="42"/>
      <c r="B50" s="42"/>
    </row>
    <row r="51" spans="1:2" ht="15">
      <c r="A51" s="42"/>
      <c r="B51" s="42"/>
    </row>
    <row r="52" spans="1:2" ht="15">
      <c r="A52" s="42"/>
      <c r="B52" s="42"/>
    </row>
    <row r="53" spans="1:2" ht="15">
      <c r="A53" s="42"/>
      <c r="B53" s="42"/>
    </row>
    <row r="54" spans="1:2" ht="15">
      <c r="A54" s="42"/>
      <c r="B54" s="42"/>
    </row>
    <row r="55" spans="1:2" ht="15">
      <c r="A55" s="42"/>
      <c r="B55" s="42"/>
    </row>
    <row r="56" spans="1:2" ht="15">
      <c r="A56" s="42"/>
      <c r="B56" s="42"/>
    </row>
    <row r="57" spans="1:2" ht="15">
      <c r="A57" s="42"/>
      <c r="B57" s="42"/>
    </row>
    <row r="58" spans="1:2" ht="15">
      <c r="A58" s="42"/>
      <c r="B58" s="42"/>
    </row>
    <row r="59" spans="1:2" ht="15">
      <c r="A59" s="42"/>
      <c r="B59" s="42"/>
    </row>
    <row r="60" spans="1:2" ht="15">
      <c r="A60" s="42"/>
      <c r="B60" s="42"/>
    </row>
    <row r="61" spans="1:2" ht="15">
      <c r="A61" s="42"/>
      <c r="B61" s="42"/>
    </row>
    <row r="62" spans="1:2" ht="15">
      <c r="A62" s="42"/>
      <c r="B62" s="42"/>
    </row>
    <row r="63" spans="1:2" ht="15">
      <c r="A63" s="42"/>
      <c r="B63" s="42"/>
    </row>
    <row r="64" spans="1:2" ht="15">
      <c r="A64" s="42"/>
      <c r="B64" s="42"/>
    </row>
    <row r="65" spans="1:13" ht="15">
      <c r="A65" s="42"/>
      <c r="B65" s="42"/>
    </row>
    <row r="66" spans="1:13" ht="15">
      <c r="A66" s="42"/>
      <c r="B66" s="42"/>
    </row>
    <row r="67" spans="1:13" ht="15">
      <c r="A67" s="42"/>
      <c r="B67" s="42"/>
    </row>
    <row r="68" spans="1:13" ht="15">
      <c r="A68" s="42"/>
      <c r="B68" s="42"/>
    </row>
    <row r="69" spans="1:13" ht="15">
      <c r="A69" s="42"/>
      <c r="B69" s="42"/>
    </row>
    <row r="70" spans="1:13" ht="15">
      <c r="A70" s="42"/>
      <c r="B70" s="42"/>
    </row>
    <row r="71" spans="1:13" ht="15">
      <c r="A71" s="42"/>
      <c r="B71" s="42"/>
    </row>
    <row r="72" spans="1:13" ht="15">
      <c r="A72" s="42"/>
      <c r="B72" s="42"/>
    </row>
    <row r="73" spans="1:13" ht="15">
      <c r="A73" s="42"/>
      <c r="B73" s="42"/>
    </row>
    <row r="74" spans="1:13" ht="15">
      <c r="A74" s="42"/>
      <c r="B74" s="42"/>
    </row>
    <row r="75" spans="1:13" ht="15">
      <c r="A75" s="42"/>
      <c r="B75" s="42"/>
    </row>
    <row r="76" spans="1:13" ht="15">
      <c r="A76" s="42"/>
      <c r="B76" s="42"/>
    </row>
    <row r="77" spans="1:13" ht="15">
      <c r="A77" s="42"/>
      <c r="B77" s="42"/>
    </row>
    <row r="78" spans="1:13">
      <c r="M78" t="str">
        <f t="shared" ref="M78:M82" si="2">IF(COUNTIF(C78:L78, "0")=10, "Requirement met", " ")</f>
        <v xml:space="preserve"> </v>
      </c>
    </row>
    <row r="79" spans="1:13">
      <c r="M79" t="str">
        <f t="shared" si="2"/>
        <v xml:space="preserve"> </v>
      </c>
    </row>
    <row r="80" spans="1:13">
      <c r="M80" t="str">
        <f t="shared" si="2"/>
        <v xml:space="preserve"> </v>
      </c>
    </row>
    <row r="81" spans="13:13">
      <c r="M81" t="str">
        <f t="shared" si="2"/>
        <v xml:space="preserve"> </v>
      </c>
    </row>
    <row r="82" spans="13:13">
      <c r="M82" t="str">
        <f t="shared" si="2"/>
        <v xml:space="preserve"> </v>
      </c>
    </row>
  </sheetData>
  <phoneticPr fontId="3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O75" sqref="O75"/>
    </sheetView>
  </sheetViews>
  <sheetFormatPr defaultRowHeight="14.25"/>
  <cols>
    <col min="1" max="1" width="12.125" bestFit="1" customWidth="1"/>
    <col min="2" max="2" width="26.625" customWidth="1"/>
    <col min="3" max="3" width="3.5" bestFit="1" customWidth="1"/>
    <col min="4" max="5" width="3.875" bestFit="1" customWidth="1"/>
    <col min="6" max="6" width="4.5" bestFit="1" customWidth="1"/>
    <col min="7" max="11" width="3.875" bestFit="1" customWidth="1"/>
    <col min="12" max="12" width="4.5" bestFit="1" customWidth="1"/>
    <col min="13" max="13" width="17.25" bestFit="1" customWidth="1"/>
  </cols>
  <sheetData>
    <row r="1" spans="1:13" ht="20.25">
      <c r="A1" s="67" t="s">
        <v>375</v>
      </c>
    </row>
    <row r="2" spans="1:13" ht="128.25">
      <c r="A2" t="s">
        <v>369</v>
      </c>
      <c r="B2" t="s">
        <v>370</v>
      </c>
      <c r="C2" s="68" t="s">
        <v>21</v>
      </c>
      <c r="D2" s="68" t="s">
        <v>11</v>
      </c>
      <c r="E2" s="68" t="s">
        <v>1</v>
      </c>
      <c r="F2" s="69" t="s">
        <v>8</v>
      </c>
      <c r="G2" s="69" t="s">
        <v>22</v>
      </c>
      <c r="H2" s="69" t="s">
        <v>7</v>
      </c>
      <c r="I2" s="69" t="s">
        <v>9</v>
      </c>
      <c r="J2" s="69" t="s">
        <v>10</v>
      </c>
      <c r="K2" s="70" t="s">
        <v>12</v>
      </c>
      <c r="L2" s="69" t="s">
        <v>371</v>
      </c>
      <c r="M2" s="69" t="s">
        <v>372</v>
      </c>
    </row>
    <row r="3" spans="1:13" ht="15">
      <c r="A3" s="42" t="s">
        <v>129</v>
      </c>
      <c r="B3" s="42" t="s">
        <v>176</v>
      </c>
      <c r="C3">
        <f>IF(Candidates!C2&lt;10, 10-Candidates!C2,0)</f>
        <v>0</v>
      </c>
      <c r="D3">
        <f>IF(Candidates!D2&lt;20, 20-Candidates!D2,0)</f>
        <v>20</v>
      </c>
      <c r="E3">
        <f>IF(Candidates!E2&lt;20,20-Candidates!E2,0)</f>
        <v>20</v>
      </c>
      <c r="F3">
        <f>IF(Candidates!AE2&lt;170,170-Candidates!AE2,0)</f>
        <v>170</v>
      </c>
      <c r="G3">
        <f>IF(Candidates!AN2&lt;30, 30-Candidates!AN2,0)</f>
        <v>30</v>
      </c>
      <c r="H3">
        <f>IF(Candidates!AX2&lt;30,30-Candidates!AX2,0)</f>
        <v>30</v>
      </c>
      <c r="I3">
        <f>IF(Candidates!BK2&lt;60,60-Candidates!BK2,0)</f>
        <v>60</v>
      </c>
      <c r="J3">
        <f>IF(Candidates!BV2&lt;40,40-Candidates!BV2,0)</f>
        <v>40</v>
      </c>
      <c r="K3">
        <f>IF(Candidates!BW2&lt;20,20-Candidates!BW2,0)</f>
        <v>20</v>
      </c>
      <c r="L3">
        <f>SUM(C3:K3)</f>
        <v>390</v>
      </c>
      <c r="M3" t="str">
        <f>IF(COUNTIF(C3:L3, "0")=10, "Requirement met", " ")</f>
        <v xml:space="preserve"> </v>
      </c>
    </row>
    <row r="4" spans="1:13" ht="15">
      <c r="A4" s="42" t="s">
        <v>130</v>
      </c>
      <c r="B4" s="42" t="s">
        <v>379</v>
      </c>
      <c r="C4">
        <f>IF(Candidates!C3&lt;10, 10-Candidates!C3,0)</f>
        <v>0</v>
      </c>
      <c r="D4">
        <f>IF(Candidates!D3&lt;20, 20-Candidates!D3,0)</f>
        <v>0</v>
      </c>
      <c r="E4">
        <f>IF(Candidates!E3&lt;20,20-Candidates!E3,0)</f>
        <v>0</v>
      </c>
      <c r="F4">
        <f>IF(Candidates!AE3&lt;170,170-Candidates!AE3,0)</f>
        <v>0</v>
      </c>
      <c r="G4">
        <f>IF(Candidates!AN3&lt;30, 30-Candidates!AN3,0)</f>
        <v>0</v>
      </c>
      <c r="H4">
        <f>IF(Candidates!AX3&lt;30,30-Candidates!AX3,0)</f>
        <v>0</v>
      </c>
      <c r="I4">
        <f>IF(Candidates!BK3&lt;60,60-Candidates!BK3,0)</f>
        <v>20</v>
      </c>
      <c r="J4">
        <f>IF(Candidates!BV3&lt;40,40-Candidates!BV3,0)</f>
        <v>0</v>
      </c>
      <c r="K4">
        <f>IF(Candidates!BW3&lt;20,20-Candidates!BW3,0)</f>
        <v>0</v>
      </c>
      <c r="L4">
        <f t="shared" ref="L4:L67" si="0">SUM(C4:K4)</f>
        <v>20</v>
      </c>
      <c r="M4" t="str">
        <f t="shared" ref="M4:M67" si="1">IF(COUNTIF(C4:L4, "0")=10, "Requirement met", " ")</f>
        <v xml:space="preserve"> </v>
      </c>
    </row>
    <row r="5" spans="1:13" ht="15">
      <c r="A5" s="42" t="s">
        <v>131</v>
      </c>
      <c r="B5" s="42" t="s">
        <v>178</v>
      </c>
      <c r="C5">
        <f>IF(Candidates!C4&lt;10, 10-Candidates!C4,0)</f>
        <v>0</v>
      </c>
      <c r="D5">
        <f>IF(Candidates!D4&lt;20, 20-Candidates!D4,0)</f>
        <v>20</v>
      </c>
      <c r="E5">
        <f>IF(Candidates!E4&lt;20,20-Candidates!E4,0)</f>
        <v>20</v>
      </c>
      <c r="F5">
        <f>IF(Candidates!AE4&lt;170,170-Candidates!AE4,0)</f>
        <v>150</v>
      </c>
      <c r="G5">
        <f>IF(Candidates!AN4&lt;30, 30-Candidates!AN4,0)</f>
        <v>25</v>
      </c>
      <c r="H5">
        <f>IF(Candidates!AX4&lt;30,30-Candidates!AX4,0)</f>
        <v>30</v>
      </c>
      <c r="I5">
        <f>IF(Candidates!BK4&lt;60,60-Candidates!BK4,0)</f>
        <v>60</v>
      </c>
      <c r="J5">
        <f>IF(Candidates!BV4&lt;40,40-Candidates!BV4,0)</f>
        <v>40</v>
      </c>
      <c r="K5">
        <f>IF(Candidates!BW4&lt;20,20-Candidates!BW4,0)</f>
        <v>20</v>
      </c>
      <c r="L5">
        <f t="shared" si="0"/>
        <v>365</v>
      </c>
      <c r="M5" t="str">
        <f t="shared" si="1"/>
        <v xml:space="preserve"> </v>
      </c>
    </row>
    <row r="6" spans="1:13" ht="15">
      <c r="A6" s="42" t="s">
        <v>132</v>
      </c>
      <c r="B6" s="42" t="s">
        <v>179</v>
      </c>
      <c r="C6">
        <f>IF(Candidates!C5&lt;10, 10-Candidates!C5,0)</f>
        <v>0</v>
      </c>
      <c r="D6">
        <f>IF(Candidates!D5&lt;20, 20-Candidates!D5,0)</f>
        <v>0</v>
      </c>
      <c r="E6">
        <f>IF(Candidates!E5&lt;20,20-Candidates!E5,0)</f>
        <v>0</v>
      </c>
      <c r="F6">
        <f>IF(Candidates!AE5&lt;170,170-Candidates!AE5,0)</f>
        <v>0</v>
      </c>
      <c r="G6">
        <f>IF(Candidates!AN5&lt;30, 30-Candidates!AN5,0)</f>
        <v>0</v>
      </c>
      <c r="H6">
        <f>IF(Candidates!AX5&lt;30,30-Candidates!AX5,0)</f>
        <v>0</v>
      </c>
      <c r="I6">
        <f>IF(Candidates!BK5&lt;60,60-Candidates!BK5,0)</f>
        <v>0</v>
      </c>
      <c r="J6">
        <f>IF(Candidates!BV5&lt;40,40-Candidates!BV5,0)</f>
        <v>0</v>
      </c>
      <c r="K6">
        <f>IF(Candidates!BW5&lt;20,20-Candidates!BW5,0)</f>
        <v>0</v>
      </c>
      <c r="L6">
        <f t="shared" si="0"/>
        <v>0</v>
      </c>
      <c r="M6" t="str">
        <f t="shared" si="1"/>
        <v>Requirement met</v>
      </c>
    </row>
    <row r="7" spans="1:13" ht="15">
      <c r="A7" s="42" t="s">
        <v>28</v>
      </c>
      <c r="B7" s="42" t="s">
        <v>29</v>
      </c>
      <c r="C7">
        <f>IF(Candidates!C6&lt;10, 10-Candidates!C6,0)</f>
        <v>0</v>
      </c>
      <c r="D7">
        <f>IF(Candidates!D6&lt;20, 20-Candidates!D6,0)</f>
        <v>0</v>
      </c>
      <c r="E7">
        <f>IF(Candidates!E6&lt;20,20-Candidates!E6,0)</f>
        <v>0</v>
      </c>
      <c r="F7">
        <f>IF(Candidates!AE6&lt;170,170-Candidates!AE6,0)</f>
        <v>0</v>
      </c>
      <c r="G7">
        <f>IF(Candidates!AN6&lt;30, 30-Candidates!AN6,0)</f>
        <v>0</v>
      </c>
      <c r="H7">
        <f>IF(Candidates!AX6&lt;30,30-Candidates!AX6,0)</f>
        <v>0</v>
      </c>
      <c r="I7">
        <f>IF(Candidates!BK6&lt;60,60-Candidates!BK6,0)</f>
        <v>0</v>
      </c>
      <c r="J7">
        <f>IF(Candidates!BV6&lt;40,40-Candidates!BV6,0)</f>
        <v>0</v>
      </c>
      <c r="K7">
        <f>IF(Candidates!BW6&lt;20,20-Candidates!BW6,0)</f>
        <v>0</v>
      </c>
      <c r="L7">
        <f t="shared" si="0"/>
        <v>0</v>
      </c>
      <c r="M7" t="str">
        <f t="shared" si="1"/>
        <v>Requirement met</v>
      </c>
    </row>
    <row r="8" spans="1:13" ht="15">
      <c r="A8" s="42" t="s">
        <v>83</v>
      </c>
      <c r="B8" s="42" t="s">
        <v>180</v>
      </c>
      <c r="C8">
        <f>IF(Candidates!C7&lt;10, 10-Candidates!C7,0)</f>
        <v>0</v>
      </c>
      <c r="D8">
        <f>IF(Candidates!D7&lt;20, 20-Candidates!D7,0)</f>
        <v>20</v>
      </c>
      <c r="E8">
        <f>IF(Candidates!E7&lt;20,20-Candidates!E7,0)</f>
        <v>20</v>
      </c>
      <c r="F8">
        <f>IF(Candidates!AE7&lt;170,170-Candidates!AE7,0)</f>
        <v>170</v>
      </c>
      <c r="G8">
        <f>IF(Candidates!AN7&lt;30, 30-Candidates!AN7,0)</f>
        <v>30</v>
      </c>
      <c r="H8">
        <f>IF(Candidates!AX7&lt;30,30-Candidates!AX7,0)</f>
        <v>30</v>
      </c>
      <c r="I8">
        <f>IF(Candidates!BK7&lt;60,60-Candidates!BK7,0)</f>
        <v>60</v>
      </c>
      <c r="J8">
        <f>IF(Candidates!BV7&lt;40,40-Candidates!BV7,0)</f>
        <v>40</v>
      </c>
      <c r="K8">
        <f>IF(Candidates!BW7&lt;20,20-Candidates!BW7,0)</f>
        <v>20</v>
      </c>
      <c r="L8">
        <f t="shared" si="0"/>
        <v>390</v>
      </c>
      <c r="M8" t="str">
        <f t="shared" si="1"/>
        <v xml:space="preserve"> </v>
      </c>
    </row>
    <row r="9" spans="1:13" ht="15">
      <c r="A9" s="42" t="s">
        <v>133</v>
      </c>
      <c r="B9" s="42" t="s">
        <v>181</v>
      </c>
      <c r="C9">
        <f>IF(Candidates!C8&lt;10, 10-Candidates!C8,0)</f>
        <v>0</v>
      </c>
      <c r="D9">
        <f>IF(Candidates!D8&lt;20, 20-Candidates!D8,0)</f>
        <v>0</v>
      </c>
      <c r="E9">
        <f>IF(Candidates!E8&lt;20,20-Candidates!E8,0)</f>
        <v>0</v>
      </c>
      <c r="F9">
        <f>IF(Candidates!AE8&lt;170,170-Candidates!AE8,0)</f>
        <v>0</v>
      </c>
      <c r="G9">
        <f>IF(Candidates!AN8&lt;30, 30-Candidates!AN8,0)</f>
        <v>0</v>
      </c>
      <c r="H9">
        <f>IF(Candidates!AX8&lt;30,30-Candidates!AX8,0)</f>
        <v>0</v>
      </c>
      <c r="I9">
        <f>IF(Candidates!BK8&lt;60,60-Candidates!BK8,0)</f>
        <v>0</v>
      </c>
      <c r="J9">
        <f>IF(Candidates!BV8&lt;40,40-Candidates!BV8,0)</f>
        <v>0</v>
      </c>
      <c r="K9">
        <f>IF(Candidates!BW8&lt;20,20-Candidates!BW8,0)</f>
        <v>0</v>
      </c>
      <c r="L9">
        <f t="shared" si="0"/>
        <v>0</v>
      </c>
      <c r="M9" t="str">
        <f t="shared" si="1"/>
        <v>Requirement met</v>
      </c>
    </row>
    <row r="10" spans="1:13" ht="15">
      <c r="A10" s="42" t="s">
        <v>134</v>
      </c>
      <c r="B10" s="42" t="s">
        <v>182</v>
      </c>
      <c r="C10">
        <f>IF(Candidates!C9&lt;10, 10-Candidates!C9,0)</f>
        <v>0</v>
      </c>
      <c r="D10">
        <f>IF(Candidates!D9&lt;20, 20-Candidates!D9,0)</f>
        <v>0</v>
      </c>
      <c r="E10">
        <f>IF(Candidates!E9&lt;20,20-Candidates!E9,0)</f>
        <v>0</v>
      </c>
      <c r="F10">
        <f>IF(Candidates!AE9&lt;170,170-Candidates!AE9,0)</f>
        <v>0</v>
      </c>
      <c r="G10">
        <f>IF(Candidates!AN9&lt;30, 30-Candidates!AN9,0)</f>
        <v>0</v>
      </c>
      <c r="H10">
        <f>IF(Candidates!AX9&lt;30,30-Candidates!AX9,0)</f>
        <v>0</v>
      </c>
      <c r="I10">
        <f>IF(Candidates!BK9&lt;60,60-Candidates!BK9,0)</f>
        <v>0</v>
      </c>
      <c r="J10">
        <f>IF(Candidates!BV9&lt;40,40-Candidates!BV9,0)</f>
        <v>0</v>
      </c>
      <c r="K10">
        <f>IF(Candidates!BW9&lt;20,20-Candidates!BW9,0)</f>
        <v>0</v>
      </c>
      <c r="L10">
        <f t="shared" si="0"/>
        <v>0</v>
      </c>
      <c r="M10" t="str">
        <f t="shared" si="1"/>
        <v>Requirement met</v>
      </c>
    </row>
    <row r="11" spans="1:13" ht="15">
      <c r="A11" s="42" t="s">
        <v>135</v>
      </c>
      <c r="B11" s="42" t="s">
        <v>98</v>
      </c>
      <c r="C11">
        <f>IF(Candidates!C10&lt;10, 10-Candidates!C10,0)</f>
        <v>0</v>
      </c>
      <c r="D11">
        <f>IF(Candidates!D10&lt;20, 20-Candidates!D10,0)</f>
        <v>0</v>
      </c>
      <c r="E11">
        <f>IF(Candidates!E10&lt;20,20-Candidates!E10,0)</f>
        <v>0</v>
      </c>
      <c r="F11">
        <f>IF(Candidates!AE10&lt;170,170-Candidates!AE10,0)</f>
        <v>0</v>
      </c>
      <c r="G11">
        <f>IF(Candidates!AN10&lt;30, 30-Candidates!AN10,0)</f>
        <v>0</v>
      </c>
      <c r="H11">
        <f>IF(Candidates!AX10&lt;30,30-Candidates!AX10,0)</f>
        <v>0</v>
      </c>
      <c r="I11">
        <f>IF(Candidates!BK10&lt;60,60-Candidates!BK10,0)</f>
        <v>0</v>
      </c>
      <c r="J11">
        <f>IF(Candidates!BV10&lt;40,40-Candidates!BV10,0)</f>
        <v>0</v>
      </c>
      <c r="K11">
        <f>IF(Candidates!BW10&lt;20,20-Candidates!BW10,0)</f>
        <v>0</v>
      </c>
      <c r="L11">
        <f t="shared" si="0"/>
        <v>0</v>
      </c>
      <c r="M11" t="str">
        <f t="shared" si="1"/>
        <v>Requirement met</v>
      </c>
    </row>
    <row r="12" spans="1:13" ht="15">
      <c r="A12" s="42" t="s">
        <v>136</v>
      </c>
      <c r="B12" s="42" t="s">
        <v>183</v>
      </c>
      <c r="C12">
        <f>IF(Candidates!C11&lt;10, 10-Candidates!C11,0)</f>
        <v>0</v>
      </c>
      <c r="D12">
        <f>IF(Candidates!D11&lt;20, 20-Candidates!D11,0)</f>
        <v>0</v>
      </c>
      <c r="E12">
        <f>IF(Candidates!E11&lt;20,20-Candidates!E11,0)</f>
        <v>0</v>
      </c>
      <c r="F12">
        <f>IF(Candidates!AE11&lt;170,170-Candidates!AE11,0)</f>
        <v>0</v>
      </c>
      <c r="G12">
        <f>IF(Candidates!AN11&lt;30, 30-Candidates!AN11,0)</f>
        <v>0</v>
      </c>
      <c r="H12">
        <f>IF(Candidates!AX11&lt;30,30-Candidates!AX11,0)</f>
        <v>0</v>
      </c>
      <c r="I12">
        <f>IF(Candidates!BK11&lt;60,60-Candidates!BK11,0)</f>
        <v>0</v>
      </c>
      <c r="J12">
        <f>IF(Candidates!BV11&lt;40,40-Candidates!BV11,0)</f>
        <v>0</v>
      </c>
      <c r="K12">
        <f>IF(Candidates!BW11&lt;20,20-Candidates!BW11,0)</f>
        <v>0</v>
      </c>
      <c r="L12">
        <f t="shared" si="0"/>
        <v>0</v>
      </c>
      <c r="M12" t="str">
        <f t="shared" si="1"/>
        <v>Requirement met</v>
      </c>
    </row>
    <row r="13" spans="1:13" ht="15">
      <c r="A13" s="42" t="s">
        <v>56</v>
      </c>
      <c r="B13" s="42" t="s">
        <v>69</v>
      </c>
      <c r="C13">
        <f>IF(Candidates!C12&lt;10, 10-Candidates!C12,0)</f>
        <v>0</v>
      </c>
      <c r="D13">
        <f>IF(Candidates!D12&lt;20, 20-Candidates!D12,0)</f>
        <v>0</v>
      </c>
      <c r="E13">
        <f>IF(Candidates!E12&lt;20,20-Candidates!E12,0)</f>
        <v>0</v>
      </c>
      <c r="F13">
        <f>IF(Candidates!AE12&lt;170,170-Candidates!AE12,0)</f>
        <v>0</v>
      </c>
      <c r="G13">
        <f>IF(Candidates!AN12&lt;30, 30-Candidates!AN12,0)</f>
        <v>0</v>
      </c>
      <c r="H13">
        <f>IF(Candidates!AX12&lt;30,30-Candidates!AX12,0)</f>
        <v>0</v>
      </c>
      <c r="I13">
        <f>IF(Candidates!BK12&lt;60,60-Candidates!BK12,0)</f>
        <v>0</v>
      </c>
      <c r="J13">
        <f>IF(Candidates!BV12&lt;40,40-Candidates!BV12,0)</f>
        <v>0</v>
      </c>
      <c r="K13">
        <f>IF(Candidates!BW12&lt;20,20-Candidates!BW12,0)</f>
        <v>0</v>
      </c>
      <c r="L13">
        <f t="shared" si="0"/>
        <v>0</v>
      </c>
      <c r="M13" t="str">
        <f t="shared" si="1"/>
        <v>Requirement met</v>
      </c>
    </row>
    <row r="14" spans="1:13" ht="15">
      <c r="A14" s="42" t="s">
        <v>57</v>
      </c>
      <c r="B14" s="42" t="s">
        <v>70</v>
      </c>
      <c r="C14">
        <f>IF(Candidates!C13&lt;10, 10-Candidates!C13,0)</f>
        <v>0</v>
      </c>
      <c r="D14">
        <f>IF(Candidates!D13&lt;20, 20-Candidates!D13,0)</f>
        <v>0</v>
      </c>
      <c r="E14">
        <f>IF(Candidates!E13&lt;20,20-Candidates!E13,0)</f>
        <v>0</v>
      </c>
      <c r="F14">
        <f>IF(Candidates!AE13&lt;170,170-Candidates!AE13,0)</f>
        <v>0</v>
      </c>
      <c r="G14">
        <f>IF(Candidates!AN13&lt;30, 30-Candidates!AN13,0)</f>
        <v>0</v>
      </c>
      <c r="H14">
        <f>IF(Candidates!AX13&lt;30,30-Candidates!AX13,0)</f>
        <v>0</v>
      </c>
      <c r="I14">
        <f>IF(Candidates!BK13&lt;60,60-Candidates!BK13,0)</f>
        <v>0</v>
      </c>
      <c r="J14">
        <f>IF(Candidates!BV13&lt;40,40-Candidates!BV13,0)</f>
        <v>0</v>
      </c>
      <c r="K14">
        <f>IF(Candidates!BW13&lt;20,20-Candidates!BW13,0)</f>
        <v>0</v>
      </c>
      <c r="L14">
        <f t="shared" si="0"/>
        <v>0</v>
      </c>
      <c r="M14" t="str">
        <f t="shared" si="1"/>
        <v>Requirement met</v>
      </c>
    </row>
    <row r="15" spans="1:13" ht="15">
      <c r="A15" s="42" t="s">
        <v>32</v>
      </c>
      <c r="B15" s="42" t="s">
        <v>184</v>
      </c>
      <c r="C15">
        <f>IF(Candidates!C14&lt;10, 10-Candidates!C14,0)</f>
        <v>0</v>
      </c>
      <c r="D15">
        <f>IF(Candidates!D14&lt;20, 20-Candidates!D14,0)</f>
        <v>20</v>
      </c>
      <c r="E15">
        <f>IF(Candidates!E14&lt;20,20-Candidates!E14,0)</f>
        <v>20</v>
      </c>
      <c r="F15">
        <f>IF(Candidates!AE14&lt;170,170-Candidates!AE14,0)</f>
        <v>170</v>
      </c>
      <c r="G15">
        <f>IF(Candidates!AN14&lt;30, 30-Candidates!AN14,0)</f>
        <v>30</v>
      </c>
      <c r="H15">
        <f>IF(Candidates!AX14&lt;30,30-Candidates!AX14,0)</f>
        <v>30</v>
      </c>
      <c r="I15">
        <f>IF(Candidates!BK14&lt;60,60-Candidates!BK14,0)</f>
        <v>60</v>
      </c>
      <c r="J15">
        <f>IF(Candidates!BV14&lt;40,40-Candidates!BV14,0)</f>
        <v>40</v>
      </c>
      <c r="K15">
        <f>IF(Candidates!BW14&lt;20,20-Candidates!BW14,0)</f>
        <v>20</v>
      </c>
      <c r="L15">
        <f t="shared" si="0"/>
        <v>390</v>
      </c>
      <c r="M15" t="str">
        <f t="shared" si="1"/>
        <v xml:space="preserve"> </v>
      </c>
    </row>
    <row r="16" spans="1:13" ht="15">
      <c r="A16" s="42" t="s">
        <v>85</v>
      </c>
      <c r="B16" s="42" t="s">
        <v>185</v>
      </c>
      <c r="C16">
        <f>IF(Candidates!C15&lt;10, 10-Candidates!C15,0)</f>
        <v>0</v>
      </c>
      <c r="D16">
        <f>IF(Candidates!D15&lt;20, 20-Candidates!D15,0)</f>
        <v>0</v>
      </c>
      <c r="E16">
        <f>IF(Candidates!E15&lt;20,20-Candidates!E15,0)</f>
        <v>0</v>
      </c>
      <c r="F16">
        <f>IF(Candidates!AE15&lt;170,170-Candidates!AE15,0)</f>
        <v>0</v>
      </c>
      <c r="G16">
        <f>IF(Candidates!AN15&lt;30, 30-Candidates!AN15,0)</f>
        <v>10</v>
      </c>
      <c r="H16">
        <f>IF(Candidates!AX15&lt;30,30-Candidates!AX15,0)</f>
        <v>0</v>
      </c>
      <c r="I16">
        <f>IF(Candidates!BK15&lt;60,60-Candidates!BK15,0)</f>
        <v>0</v>
      </c>
      <c r="J16">
        <f>IF(Candidates!BV15&lt;40,40-Candidates!BV15,0)</f>
        <v>20</v>
      </c>
      <c r="K16">
        <f>IF(Candidates!BW15&lt;20,20-Candidates!BW15,0)</f>
        <v>0</v>
      </c>
      <c r="L16">
        <f t="shared" si="0"/>
        <v>30</v>
      </c>
      <c r="M16" t="str">
        <f t="shared" si="1"/>
        <v xml:space="preserve"> </v>
      </c>
    </row>
    <row r="17" spans="1:13" ht="15">
      <c r="A17" s="42" t="s">
        <v>322</v>
      </c>
      <c r="B17" s="42" t="s">
        <v>323</v>
      </c>
      <c r="C17">
        <f>IF(Candidates!C16&lt;10, 10-Candidates!C16,0)</f>
        <v>0</v>
      </c>
      <c r="D17">
        <f>IF(Candidates!D16&lt;20, 20-Candidates!D16,0)</f>
        <v>0</v>
      </c>
      <c r="E17">
        <f>IF(Candidates!E16&lt;20,20-Candidates!E16,0)</f>
        <v>0</v>
      </c>
      <c r="F17">
        <f>IF(Candidates!AE16&lt;170,170-Candidates!AE16,0)</f>
        <v>0</v>
      </c>
      <c r="G17">
        <f>IF(Candidates!AN16&lt;30, 30-Candidates!AN16,0)</f>
        <v>0</v>
      </c>
      <c r="H17">
        <f>IF(Candidates!AX16&lt;30,30-Candidates!AX16,0)</f>
        <v>0</v>
      </c>
      <c r="I17">
        <f>IF(Candidates!BK16&lt;60,60-Candidates!BK16,0)</f>
        <v>0</v>
      </c>
      <c r="J17">
        <f>IF(Candidates!BV16&lt;40,40-Candidates!BV16,0)</f>
        <v>0</v>
      </c>
      <c r="K17">
        <f>IF(Candidates!BW16&lt;20,20-Candidates!BW16,0)</f>
        <v>0</v>
      </c>
      <c r="L17">
        <f t="shared" si="0"/>
        <v>0</v>
      </c>
      <c r="M17" t="str">
        <f t="shared" si="1"/>
        <v>Requirement met</v>
      </c>
    </row>
    <row r="18" spans="1:13" ht="15">
      <c r="A18" s="42" t="s">
        <v>137</v>
      </c>
      <c r="B18" s="42" t="s">
        <v>186</v>
      </c>
      <c r="C18">
        <f>IF(Candidates!C17&lt;10, 10-Candidates!C17,0)</f>
        <v>0</v>
      </c>
      <c r="D18">
        <f>IF(Candidates!D17&lt;20, 20-Candidates!D17,0)</f>
        <v>0</v>
      </c>
      <c r="E18">
        <f>IF(Candidates!E17&lt;20,20-Candidates!E17,0)</f>
        <v>0</v>
      </c>
      <c r="F18">
        <f>IF(Candidates!AE17&lt;170,170-Candidates!AE17,0)</f>
        <v>0</v>
      </c>
      <c r="G18">
        <f>IF(Candidates!AN17&lt;30, 30-Candidates!AN17,0)</f>
        <v>0</v>
      </c>
      <c r="H18">
        <f>IF(Candidates!AX17&lt;30,30-Candidates!AX17,0)</f>
        <v>0</v>
      </c>
      <c r="I18">
        <f>IF(Candidates!BK17&lt;60,60-Candidates!BK17,0)</f>
        <v>0</v>
      </c>
      <c r="J18">
        <f>IF(Candidates!BV17&lt;40,40-Candidates!BV17,0)</f>
        <v>0</v>
      </c>
      <c r="K18">
        <f>IF(Candidates!BW17&lt;20,20-Candidates!BW17,0)</f>
        <v>0</v>
      </c>
      <c r="L18">
        <f t="shared" si="0"/>
        <v>0</v>
      </c>
      <c r="M18" t="str">
        <f t="shared" si="1"/>
        <v>Requirement met</v>
      </c>
    </row>
    <row r="19" spans="1:13" ht="15">
      <c r="A19" s="42" t="s">
        <v>138</v>
      </c>
      <c r="B19" s="42" t="s">
        <v>187</v>
      </c>
      <c r="C19">
        <f>IF(Candidates!C18&lt;10, 10-Candidates!C18,0)</f>
        <v>0</v>
      </c>
      <c r="D19">
        <f>IF(Candidates!D18&lt;20, 20-Candidates!D18,0)</f>
        <v>0</v>
      </c>
      <c r="E19">
        <f>IF(Candidates!E18&lt;20,20-Candidates!E18,0)</f>
        <v>0</v>
      </c>
      <c r="F19">
        <f>IF(Candidates!AE18&lt;170,170-Candidates!AE18,0)</f>
        <v>0</v>
      </c>
      <c r="G19">
        <f>IF(Candidates!AN18&lt;30, 30-Candidates!AN18,0)</f>
        <v>0</v>
      </c>
      <c r="H19">
        <f>IF(Candidates!AX18&lt;30,30-Candidates!AX18,0)</f>
        <v>0</v>
      </c>
      <c r="I19">
        <f>IF(Candidates!BK18&lt;60,60-Candidates!BK18,0)</f>
        <v>0</v>
      </c>
      <c r="J19">
        <f>IF(Candidates!BV18&lt;40,40-Candidates!BV18,0)</f>
        <v>0</v>
      </c>
      <c r="K19">
        <f>IF(Candidates!BW18&lt;20,20-Candidates!BW18,0)</f>
        <v>0</v>
      </c>
      <c r="L19">
        <f t="shared" si="0"/>
        <v>0</v>
      </c>
      <c r="M19" t="str">
        <f t="shared" si="1"/>
        <v>Requirement met</v>
      </c>
    </row>
    <row r="20" spans="1:13" ht="15">
      <c r="A20" s="42" t="s">
        <v>139</v>
      </c>
      <c r="B20" s="42" t="s">
        <v>188</v>
      </c>
      <c r="C20">
        <f>IF(Candidates!C19&lt;10, 10-Candidates!C19,0)</f>
        <v>0</v>
      </c>
      <c r="D20">
        <f>IF(Candidates!D19&lt;20, 20-Candidates!D19,0)</f>
        <v>20</v>
      </c>
      <c r="E20">
        <f>IF(Candidates!E19&lt;20,20-Candidates!E19,0)</f>
        <v>20</v>
      </c>
      <c r="F20">
        <f>IF(Candidates!AE19&lt;170,170-Candidates!AE19,0)</f>
        <v>30</v>
      </c>
      <c r="G20">
        <f>IF(Candidates!AN19&lt;30, 30-Candidates!AN19,0)</f>
        <v>0</v>
      </c>
      <c r="H20">
        <f>IF(Candidates!AX19&lt;30,30-Candidates!AX19,0)</f>
        <v>30</v>
      </c>
      <c r="I20">
        <f>IF(Candidates!BK19&lt;60,60-Candidates!BK19,0)</f>
        <v>60</v>
      </c>
      <c r="J20">
        <f>IF(Candidates!BV19&lt;40,40-Candidates!BV19,0)</f>
        <v>40</v>
      </c>
      <c r="K20">
        <f>IF(Candidates!BW19&lt;20,20-Candidates!BW19,0)</f>
        <v>20</v>
      </c>
      <c r="L20">
        <f t="shared" si="0"/>
        <v>220</v>
      </c>
      <c r="M20" t="str">
        <f t="shared" si="1"/>
        <v xml:space="preserve"> </v>
      </c>
    </row>
    <row r="21" spans="1:13" ht="15">
      <c r="A21" s="42" t="s">
        <v>140</v>
      </c>
      <c r="B21" s="42" t="s">
        <v>189</v>
      </c>
      <c r="C21">
        <f>IF(Candidates!C20&lt;10, 10-Candidates!C20,0)</f>
        <v>0</v>
      </c>
      <c r="D21">
        <f>IF(Candidates!D20&lt;20, 20-Candidates!D20,0)</f>
        <v>0</v>
      </c>
      <c r="E21">
        <f>IF(Candidates!E20&lt;20,20-Candidates!E20,0)</f>
        <v>0</v>
      </c>
      <c r="F21">
        <f>IF(Candidates!AE20&lt;170,170-Candidates!AE20,0)</f>
        <v>0</v>
      </c>
      <c r="G21">
        <f>IF(Candidates!AN20&lt;30, 30-Candidates!AN20,0)</f>
        <v>15</v>
      </c>
      <c r="H21">
        <f>IF(Candidates!AX20&lt;30,30-Candidates!AX20,0)</f>
        <v>5</v>
      </c>
      <c r="I21">
        <f>IF(Candidates!BK20&lt;60,60-Candidates!BK20,0)</f>
        <v>20</v>
      </c>
      <c r="J21">
        <f>IF(Candidates!BV20&lt;40,40-Candidates!BV20,0)</f>
        <v>20</v>
      </c>
      <c r="K21">
        <f>IF(Candidates!BW20&lt;20,20-Candidates!BW20,0)</f>
        <v>0</v>
      </c>
      <c r="L21">
        <f t="shared" si="0"/>
        <v>60</v>
      </c>
      <c r="M21" t="str">
        <f t="shared" si="1"/>
        <v xml:space="preserve"> </v>
      </c>
    </row>
    <row r="22" spans="1:13" ht="15">
      <c r="A22" s="42" t="s">
        <v>141</v>
      </c>
      <c r="B22" s="42" t="s">
        <v>80</v>
      </c>
      <c r="C22">
        <f>IF(Candidates!C21&lt;10, 10-Candidates!C21,0)</f>
        <v>0</v>
      </c>
      <c r="D22">
        <f>IF(Candidates!D21&lt;20, 20-Candidates!D21,0)</f>
        <v>20</v>
      </c>
      <c r="E22">
        <f>IF(Candidates!E21&lt;20,20-Candidates!E21,0)</f>
        <v>20</v>
      </c>
      <c r="F22">
        <f>IF(Candidates!AE21&lt;170,170-Candidates!AE21,0)</f>
        <v>150</v>
      </c>
      <c r="G22">
        <f>IF(Candidates!AN21&lt;30, 30-Candidates!AN21,0)</f>
        <v>30</v>
      </c>
      <c r="H22">
        <f>IF(Candidates!AX21&lt;30,30-Candidates!AX21,0)</f>
        <v>20</v>
      </c>
      <c r="I22">
        <f>IF(Candidates!BK21&lt;60,60-Candidates!BK21,0)</f>
        <v>60</v>
      </c>
      <c r="J22">
        <f>IF(Candidates!BV21&lt;40,40-Candidates!BV21,0)</f>
        <v>40</v>
      </c>
      <c r="K22">
        <f>IF(Candidates!BW21&lt;20,20-Candidates!BW21,0)</f>
        <v>20</v>
      </c>
      <c r="L22">
        <f t="shared" si="0"/>
        <v>360</v>
      </c>
      <c r="M22" t="str">
        <f t="shared" si="1"/>
        <v xml:space="preserve"> </v>
      </c>
    </row>
    <row r="23" spans="1:13" ht="15">
      <c r="A23" s="42" t="s">
        <v>101</v>
      </c>
      <c r="B23" s="42" t="s">
        <v>54</v>
      </c>
      <c r="C23">
        <f>IF(Candidates!C22&lt;10, 10-Candidates!C22,0)</f>
        <v>0</v>
      </c>
      <c r="D23">
        <f>IF(Candidates!D22&lt;20, 20-Candidates!D22,0)</f>
        <v>0</v>
      </c>
      <c r="E23">
        <f>IF(Candidates!E22&lt;20,20-Candidates!E22,0)</f>
        <v>0</v>
      </c>
      <c r="F23">
        <f>IF(Candidates!AE22&lt;170,170-Candidates!AE22,0)</f>
        <v>0</v>
      </c>
      <c r="G23">
        <f>IF(Candidates!AN22&lt;30, 30-Candidates!AN22,0)</f>
        <v>0</v>
      </c>
      <c r="H23">
        <f>IF(Candidates!AX22&lt;30,30-Candidates!AX22,0)</f>
        <v>0</v>
      </c>
      <c r="I23">
        <f>IF(Candidates!BK22&lt;60,60-Candidates!BK22,0)</f>
        <v>0</v>
      </c>
      <c r="J23">
        <f>IF(Candidates!BV22&lt;40,40-Candidates!BV22,0)</f>
        <v>0</v>
      </c>
      <c r="K23">
        <f>IF(Candidates!BW22&lt;20,20-Candidates!BW22,0)</f>
        <v>0</v>
      </c>
      <c r="L23">
        <f t="shared" si="0"/>
        <v>0</v>
      </c>
      <c r="M23" t="str">
        <f t="shared" si="1"/>
        <v>Requirement met</v>
      </c>
    </row>
    <row r="24" spans="1:13" ht="15">
      <c r="A24" s="42" t="s">
        <v>319</v>
      </c>
      <c r="B24" s="42" t="s">
        <v>320</v>
      </c>
      <c r="C24">
        <f>IF(Candidates!C23&lt;10, 10-Candidates!C23,0)</f>
        <v>0</v>
      </c>
      <c r="D24">
        <f>IF(Candidates!D23&lt;20, 20-Candidates!D23,0)</f>
        <v>0</v>
      </c>
      <c r="E24">
        <f>IF(Candidates!E23&lt;20,20-Candidates!E23,0)</f>
        <v>20</v>
      </c>
      <c r="F24">
        <f>IF(Candidates!AE23&lt;170,170-Candidates!AE23,0)</f>
        <v>150</v>
      </c>
      <c r="G24">
        <f>IF(Candidates!AN23&lt;30, 30-Candidates!AN23,0)</f>
        <v>25</v>
      </c>
      <c r="H24">
        <f>IF(Candidates!AX23&lt;30,30-Candidates!AX23,0)</f>
        <v>30</v>
      </c>
      <c r="I24">
        <f>IF(Candidates!BK23&lt;60,60-Candidates!BK23,0)</f>
        <v>60</v>
      </c>
      <c r="J24">
        <f>IF(Candidates!BV23&lt;40,40-Candidates!BV23,0)</f>
        <v>40</v>
      </c>
      <c r="K24">
        <f>IF(Candidates!BW23&lt;20,20-Candidates!BW23,0)</f>
        <v>20</v>
      </c>
      <c r="L24">
        <f t="shared" si="0"/>
        <v>345</v>
      </c>
      <c r="M24" t="str">
        <f t="shared" si="1"/>
        <v xml:space="preserve"> </v>
      </c>
    </row>
    <row r="25" spans="1:13" ht="15">
      <c r="A25" s="42" t="s">
        <v>142</v>
      </c>
      <c r="B25" s="42" t="s">
        <v>190</v>
      </c>
      <c r="C25">
        <f>IF(Candidates!C24&lt;10, 10-Candidates!C24,0)</f>
        <v>0</v>
      </c>
      <c r="D25">
        <f>IF(Candidates!D24&lt;20, 20-Candidates!D24,0)</f>
        <v>0</v>
      </c>
      <c r="E25">
        <f>IF(Candidates!E24&lt;20,20-Candidates!E24,0)</f>
        <v>20</v>
      </c>
      <c r="F25">
        <f>IF(Candidates!AE24&lt;170,170-Candidates!AE24,0)</f>
        <v>100</v>
      </c>
      <c r="G25">
        <f>IF(Candidates!AN24&lt;30, 30-Candidates!AN24,0)</f>
        <v>20</v>
      </c>
      <c r="H25">
        <f>IF(Candidates!AX24&lt;30,30-Candidates!AX24,0)</f>
        <v>20</v>
      </c>
      <c r="I25">
        <f>IF(Candidates!BK24&lt;60,60-Candidates!BK24,0)</f>
        <v>20</v>
      </c>
      <c r="J25">
        <f>IF(Candidates!BV24&lt;40,40-Candidates!BV24,0)</f>
        <v>40</v>
      </c>
      <c r="K25">
        <f>IF(Candidates!BW24&lt;20,20-Candidates!BW24,0)</f>
        <v>0</v>
      </c>
      <c r="L25">
        <f t="shared" si="0"/>
        <v>220</v>
      </c>
      <c r="M25" t="str">
        <f t="shared" si="1"/>
        <v xml:space="preserve"> </v>
      </c>
    </row>
    <row r="26" spans="1:13" ht="15">
      <c r="A26" s="42" t="s">
        <v>143</v>
      </c>
      <c r="B26" s="42" t="s">
        <v>77</v>
      </c>
      <c r="C26">
        <f>IF(Candidates!C25&lt;10, 10-Candidates!C25,0)</f>
        <v>0</v>
      </c>
      <c r="D26">
        <f>IF(Candidates!D25&lt;20, 20-Candidates!D25,0)</f>
        <v>20</v>
      </c>
      <c r="E26">
        <f>IF(Candidates!E25&lt;20,20-Candidates!E25,0)</f>
        <v>20</v>
      </c>
      <c r="F26">
        <f>IF(Candidates!AE25&lt;170,170-Candidates!AE25,0)</f>
        <v>130</v>
      </c>
      <c r="G26">
        <f>IF(Candidates!AN25&lt;30, 30-Candidates!AN25,0)</f>
        <v>10</v>
      </c>
      <c r="H26">
        <f>IF(Candidates!AX25&lt;30,30-Candidates!AX25,0)</f>
        <v>30</v>
      </c>
      <c r="I26">
        <f>IF(Candidates!BK25&lt;60,60-Candidates!BK25,0)</f>
        <v>40</v>
      </c>
      <c r="J26">
        <f>IF(Candidates!BV25&lt;40,40-Candidates!BV25,0)</f>
        <v>40</v>
      </c>
      <c r="K26">
        <f>IF(Candidates!BW25&lt;20,20-Candidates!BW25,0)</f>
        <v>20</v>
      </c>
      <c r="L26">
        <f t="shared" si="0"/>
        <v>310</v>
      </c>
      <c r="M26" t="str">
        <f t="shared" si="1"/>
        <v xml:space="preserve"> </v>
      </c>
    </row>
    <row r="27" spans="1:13" ht="15">
      <c r="A27" s="42" t="s">
        <v>144</v>
      </c>
      <c r="B27" s="42" t="s">
        <v>191</v>
      </c>
      <c r="C27">
        <f>IF(Candidates!C26&lt;10, 10-Candidates!C26,0)</f>
        <v>0</v>
      </c>
      <c r="D27">
        <f>IF(Candidates!D26&lt;20, 20-Candidates!D26,0)</f>
        <v>0</v>
      </c>
      <c r="E27">
        <f>IF(Candidates!E26&lt;20,20-Candidates!E26,0)</f>
        <v>20</v>
      </c>
      <c r="F27">
        <f>IF(Candidates!AE26&lt;170,170-Candidates!AE26,0)</f>
        <v>140</v>
      </c>
      <c r="G27">
        <f>IF(Candidates!AN26&lt;30, 30-Candidates!AN26,0)</f>
        <v>30</v>
      </c>
      <c r="H27">
        <f>IF(Candidates!AX26&lt;30,30-Candidates!AX26,0)</f>
        <v>30</v>
      </c>
      <c r="I27">
        <f>IF(Candidates!BK26&lt;60,60-Candidates!BK26,0)</f>
        <v>60</v>
      </c>
      <c r="J27">
        <f>IF(Candidates!BV26&lt;40,40-Candidates!BV26,0)</f>
        <v>20</v>
      </c>
      <c r="K27">
        <f>IF(Candidates!BW26&lt;20,20-Candidates!BW26,0)</f>
        <v>20</v>
      </c>
      <c r="L27">
        <f t="shared" si="0"/>
        <v>320</v>
      </c>
      <c r="M27" t="str">
        <f t="shared" si="1"/>
        <v xml:space="preserve"> </v>
      </c>
    </row>
    <row r="28" spans="1:13" ht="15">
      <c r="A28" s="42" t="s">
        <v>145</v>
      </c>
      <c r="B28" s="42" t="s">
        <v>192</v>
      </c>
      <c r="C28">
        <f>IF(Candidates!C27&lt;10, 10-Candidates!C27,0)</f>
        <v>0</v>
      </c>
      <c r="D28">
        <f>IF(Candidates!D27&lt;20, 20-Candidates!D27,0)</f>
        <v>0</v>
      </c>
      <c r="E28">
        <f>IF(Candidates!E27&lt;20,20-Candidates!E27,0)</f>
        <v>0</v>
      </c>
      <c r="F28">
        <f>IF(Candidates!AE27&lt;170,170-Candidates!AE27,0)</f>
        <v>0</v>
      </c>
      <c r="G28">
        <f>IF(Candidates!AN27&lt;30, 30-Candidates!AN27,0)</f>
        <v>0</v>
      </c>
      <c r="H28">
        <f>IF(Candidates!AX27&lt;30,30-Candidates!AX27,0)</f>
        <v>0</v>
      </c>
      <c r="I28">
        <f>IF(Candidates!BK27&lt;60,60-Candidates!BK27,0)</f>
        <v>0</v>
      </c>
      <c r="J28">
        <f>IF(Candidates!BV27&lt;40,40-Candidates!BV27,0)</f>
        <v>0</v>
      </c>
      <c r="K28">
        <f>IF(Candidates!BW27&lt;20,20-Candidates!BW27,0)</f>
        <v>0</v>
      </c>
      <c r="L28">
        <f t="shared" si="0"/>
        <v>0</v>
      </c>
      <c r="M28" t="str">
        <f t="shared" si="1"/>
        <v>Requirement met</v>
      </c>
    </row>
    <row r="29" spans="1:13" ht="15">
      <c r="A29" s="42" t="s">
        <v>111</v>
      </c>
      <c r="B29" s="42" t="s">
        <v>265</v>
      </c>
      <c r="C29">
        <f>IF(Candidates!C28&lt;10, 10-Candidates!C28,0)</f>
        <v>0</v>
      </c>
      <c r="D29">
        <f>IF(Candidates!D28&lt;20, 20-Candidates!D28,0)</f>
        <v>0</v>
      </c>
      <c r="E29">
        <f>IF(Candidates!E28&lt;20,20-Candidates!E28,0)</f>
        <v>0</v>
      </c>
      <c r="F29">
        <f>IF(Candidates!AE28&lt;170,170-Candidates!AE28,0)</f>
        <v>0</v>
      </c>
      <c r="G29">
        <f>IF(Candidates!AN28&lt;30, 30-Candidates!AN28,0)</f>
        <v>0</v>
      </c>
      <c r="H29">
        <f>IF(Candidates!AX28&lt;30,30-Candidates!AX28,0)</f>
        <v>0</v>
      </c>
      <c r="I29">
        <f>IF(Candidates!BK28&lt;60,60-Candidates!BK28,0)</f>
        <v>0</v>
      </c>
      <c r="J29">
        <f>IF(Candidates!BV28&lt;40,40-Candidates!BV28,0)</f>
        <v>0</v>
      </c>
      <c r="K29">
        <f>IF(Candidates!BW28&lt;20,20-Candidates!BW28,0)</f>
        <v>0</v>
      </c>
      <c r="L29">
        <f t="shared" si="0"/>
        <v>0</v>
      </c>
      <c r="M29" t="str">
        <f t="shared" si="1"/>
        <v>Requirement met</v>
      </c>
    </row>
    <row r="30" spans="1:13" ht="15">
      <c r="A30" s="42" t="s">
        <v>111</v>
      </c>
      <c r="B30" s="42" t="s">
        <v>120</v>
      </c>
      <c r="C30">
        <f>IF(Candidates!C29&lt;10, 10-Candidates!C29,0)</f>
        <v>0</v>
      </c>
      <c r="D30">
        <f>IF(Candidates!D29&lt;20, 20-Candidates!D29,0)</f>
        <v>0</v>
      </c>
      <c r="E30">
        <f>IF(Candidates!E29&lt;20,20-Candidates!E29,0)</f>
        <v>0</v>
      </c>
      <c r="F30">
        <f>IF(Candidates!AE29&lt;170,170-Candidates!AE29,0)</f>
        <v>0</v>
      </c>
      <c r="G30">
        <f>IF(Candidates!AN29&lt;30, 30-Candidates!AN29,0)</f>
        <v>0</v>
      </c>
      <c r="H30">
        <f>IF(Candidates!AX29&lt;30,30-Candidates!AX29,0)</f>
        <v>0</v>
      </c>
      <c r="I30">
        <f>IF(Candidates!BK29&lt;60,60-Candidates!BK29,0)</f>
        <v>0</v>
      </c>
      <c r="J30">
        <f>IF(Candidates!BV29&lt;40,40-Candidates!BV29,0)</f>
        <v>0</v>
      </c>
      <c r="K30">
        <f>IF(Candidates!BW29&lt;20,20-Candidates!BW29,0)</f>
        <v>0</v>
      </c>
      <c r="L30">
        <f t="shared" si="0"/>
        <v>0</v>
      </c>
      <c r="M30" t="str">
        <f t="shared" si="1"/>
        <v>Requirement met</v>
      </c>
    </row>
    <row r="31" spans="1:13" ht="15">
      <c r="A31" s="42" t="s">
        <v>146</v>
      </c>
      <c r="B31" s="42" t="s">
        <v>193</v>
      </c>
      <c r="C31">
        <f>IF(Candidates!C30&lt;10, 10-Candidates!C30,0)</f>
        <v>0</v>
      </c>
      <c r="D31">
        <f>IF(Candidates!D30&lt;20, 20-Candidates!D30,0)</f>
        <v>20</v>
      </c>
      <c r="E31">
        <f>IF(Candidates!E30&lt;20,20-Candidates!E30,0)</f>
        <v>20</v>
      </c>
      <c r="F31">
        <f>IF(Candidates!AE30&lt;170,170-Candidates!AE30,0)</f>
        <v>170</v>
      </c>
      <c r="G31">
        <f>IF(Candidates!AN30&lt;30, 30-Candidates!AN30,0)</f>
        <v>30</v>
      </c>
      <c r="H31">
        <f>IF(Candidates!AX30&lt;30,30-Candidates!AX30,0)</f>
        <v>30</v>
      </c>
      <c r="I31">
        <f>IF(Candidates!BK30&lt;60,60-Candidates!BK30,0)</f>
        <v>40</v>
      </c>
      <c r="J31">
        <f>IF(Candidates!BV30&lt;40,40-Candidates!BV30,0)</f>
        <v>40</v>
      </c>
      <c r="K31">
        <f>IF(Candidates!BW30&lt;20,20-Candidates!BW30,0)</f>
        <v>20</v>
      </c>
      <c r="L31">
        <f t="shared" si="0"/>
        <v>370</v>
      </c>
      <c r="M31" t="str">
        <f t="shared" si="1"/>
        <v xml:space="preserve"> </v>
      </c>
    </row>
    <row r="32" spans="1:13" ht="15">
      <c r="A32" s="42" t="s">
        <v>59</v>
      </c>
      <c r="B32" s="42" t="s">
        <v>38</v>
      </c>
      <c r="C32">
        <f>IF(Candidates!C31&lt;10, 10-Candidates!C31,0)</f>
        <v>0</v>
      </c>
      <c r="D32">
        <f>IF(Candidates!D31&lt;20, 20-Candidates!D31,0)</f>
        <v>0</v>
      </c>
      <c r="E32">
        <f>IF(Candidates!E31&lt;20,20-Candidates!E31,0)</f>
        <v>0</v>
      </c>
      <c r="F32">
        <f>IF(Candidates!AE31&lt;170,170-Candidates!AE31,0)</f>
        <v>0</v>
      </c>
      <c r="G32">
        <f>IF(Candidates!AN31&lt;30, 30-Candidates!AN31,0)</f>
        <v>0</v>
      </c>
      <c r="H32">
        <f>IF(Candidates!AX31&lt;30,30-Candidates!AX31,0)</f>
        <v>0</v>
      </c>
      <c r="I32">
        <f>IF(Candidates!BK31&lt;60,60-Candidates!BK31,0)</f>
        <v>0</v>
      </c>
      <c r="J32">
        <f>IF(Candidates!BV31&lt;40,40-Candidates!BV31,0)</f>
        <v>0</v>
      </c>
      <c r="K32">
        <f>IF(Candidates!BW31&lt;20,20-Candidates!BW31,0)</f>
        <v>0</v>
      </c>
      <c r="L32">
        <f t="shared" si="0"/>
        <v>0</v>
      </c>
      <c r="M32" t="str">
        <f t="shared" si="1"/>
        <v>Requirement met</v>
      </c>
    </row>
    <row r="33" spans="1:13" ht="15">
      <c r="A33" s="42" t="s">
        <v>112</v>
      </c>
      <c r="B33" s="42" t="s">
        <v>121</v>
      </c>
      <c r="C33">
        <f>IF(Candidates!C32&lt;10, 10-Candidates!C32,0)</f>
        <v>10</v>
      </c>
      <c r="D33">
        <f>IF(Candidates!D32&lt;20, 20-Candidates!D32,0)</f>
        <v>0</v>
      </c>
      <c r="E33">
        <f>IF(Candidates!E32&lt;20,20-Candidates!E32,0)</f>
        <v>0</v>
      </c>
      <c r="F33">
        <f>IF(Candidates!AE32&lt;170,170-Candidates!AE32,0)</f>
        <v>70</v>
      </c>
      <c r="G33">
        <f>IF(Candidates!AN32&lt;30, 30-Candidates!AN32,0)</f>
        <v>15</v>
      </c>
      <c r="H33">
        <f>IF(Candidates!AX32&lt;30,30-Candidates!AX32,0)</f>
        <v>0</v>
      </c>
      <c r="I33">
        <f>IF(Candidates!BK32&lt;60,60-Candidates!BK32,0)</f>
        <v>20</v>
      </c>
      <c r="J33">
        <f>IF(Candidates!BV32&lt;40,40-Candidates!BV32,0)</f>
        <v>20</v>
      </c>
      <c r="K33">
        <f>IF(Candidates!BW32&lt;20,20-Candidates!BW32,0)</f>
        <v>20</v>
      </c>
      <c r="L33">
        <f t="shared" si="0"/>
        <v>155</v>
      </c>
      <c r="M33" t="str">
        <f t="shared" si="1"/>
        <v xml:space="preserve"> </v>
      </c>
    </row>
    <row r="34" spans="1:13" ht="15">
      <c r="A34" s="42" t="s">
        <v>147</v>
      </c>
      <c r="B34" s="42" t="s">
        <v>194</v>
      </c>
      <c r="C34">
        <f>IF(Candidates!C33&lt;10, 10-Candidates!C33,0)</f>
        <v>0</v>
      </c>
      <c r="D34">
        <f>IF(Candidates!D33&lt;20, 20-Candidates!D33,0)</f>
        <v>0</v>
      </c>
      <c r="E34">
        <f>IF(Candidates!E33&lt;20,20-Candidates!E33,0)</f>
        <v>0</v>
      </c>
      <c r="F34">
        <f>IF(Candidates!AE33&lt;170,170-Candidates!AE33,0)</f>
        <v>0</v>
      </c>
      <c r="G34">
        <f>IF(Candidates!AN33&lt;30, 30-Candidates!AN33,0)</f>
        <v>0</v>
      </c>
      <c r="H34">
        <f>IF(Candidates!AX33&lt;30,30-Candidates!AX33,0)</f>
        <v>5</v>
      </c>
      <c r="I34">
        <f>IF(Candidates!BK33&lt;60,60-Candidates!BK33,0)</f>
        <v>0</v>
      </c>
      <c r="J34">
        <f>IF(Candidates!BV33&lt;40,40-Candidates!BV33,0)</f>
        <v>0</v>
      </c>
      <c r="K34">
        <f>IF(Candidates!BW33&lt;20,20-Candidates!BW33,0)</f>
        <v>0</v>
      </c>
      <c r="L34">
        <f t="shared" si="0"/>
        <v>5</v>
      </c>
      <c r="M34" t="str">
        <f t="shared" si="1"/>
        <v xml:space="preserve"> </v>
      </c>
    </row>
    <row r="35" spans="1:13" ht="15">
      <c r="A35" s="42" t="s">
        <v>148</v>
      </c>
      <c r="B35" s="42" t="s">
        <v>195</v>
      </c>
      <c r="C35">
        <f>IF(Candidates!C34&lt;10, 10-Candidates!C34,0)</f>
        <v>0</v>
      </c>
      <c r="D35">
        <f>IF(Candidates!D34&lt;20, 20-Candidates!D34,0)</f>
        <v>0</v>
      </c>
      <c r="E35">
        <f>IF(Candidates!E34&lt;20,20-Candidates!E34,0)</f>
        <v>0</v>
      </c>
      <c r="F35">
        <f>IF(Candidates!AE34&lt;170,170-Candidates!AE34,0)</f>
        <v>0</v>
      </c>
      <c r="G35">
        <f>IF(Candidates!AN34&lt;30, 30-Candidates!AN34,0)</f>
        <v>0</v>
      </c>
      <c r="H35">
        <f>IF(Candidates!AX34&lt;30,30-Candidates!AX34,0)</f>
        <v>0</v>
      </c>
      <c r="I35">
        <f>IF(Candidates!BK34&lt;60,60-Candidates!BK34,0)</f>
        <v>0</v>
      </c>
      <c r="J35">
        <f>IF(Candidates!BV34&lt;40,40-Candidates!BV34,0)</f>
        <v>0</v>
      </c>
      <c r="K35">
        <f>IF(Candidates!BW34&lt;20,20-Candidates!BW34,0)</f>
        <v>0</v>
      </c>
      <c r="L35">
        <f t="shared" si="0"/>
        <v>0</v>
      </c>
      <c r="M35" t="str">
        <f t="shared" si="1"/>
        <v>Requirement met</v>
      </c>
    </row>
    <row r="36" spans="1:13" ht="15">
      <c r="A36" s="42" t="s">
        <v>149</v>
      </c>
      <c r="B36" s="42" t="s">
        <v>196</v>
      </c>
      <c r="C36">
        <f>IF(Candidates!C35&lt;10, 10-Candidates!C35,0)</f>
        <v>0</v>
      </c>
      <c r="D36">
        <f>IF(Candidates!D35&lt;20, 20-Candidates!D35,0)</f>
        <v>0</v>
      </c>
      <c r="E36">
        <f>IF(Candidates!E35&lt;20,20-Candidates!E35,0)</f>
        <v>0</v>
      </c>
      <c r="F36">
        <f>IF(Candidates!AE35&lt;170,170-Candidates!AE35,0)</f>
        <v>0</v>
      </c>
      <c r="G36">
        <f>IF(Candidates!AN35&lt;30, 30-Candidates!AN35,0)</f>
        <v>0</v>
      </c>
      <c r="H36">
        <f>IF(Candidates!AX35&lt;30,30-Candidates!AX35,0)</f>
        <v>0</v>
      </c>
      <c r="I36">
        <f>IF(Candidates!BK35&lt;60,60-Candidates!BK35,0)</f>
        <v>0</v>
      </c>
      <c r="J36">
        <f>IF(Candidates!BV35&lt;40,40-Candidates!BV35,0)</f>
        <v>0</v>
      </c>
      <c r="K36">
        <f>IF(Candidates!BW35&lt;20,20-Candidates!BW35,0)</f>
        <v>0</v>
      </c>
      <c r="L36">
        <f t="shared" si="0"/>
        <v>0</v>
      </c>
      <c r="M36" t="str">
        <f t="shared" si="1"/>
        <v>Requirement met</v>
      </c>
    </row>
    <row r="37" spans="1:13" ht="15">
      <c r="A37" s="42" t="s">
        <v>40</v>
      </c>
      <c r="B37" s="42" t="s">
        <v>41</v>
      </c>
      <c r="C37">
        <f>IF(Candidates!C36&lt;10, 10-Candidates!C36,0)</f>
        <v>0</v>
      </c>
      <c r="D37">
        <f>IF(Candidates!D36&lt;20, 20-Candidates!D36,0)</f>
        <v>0</v>
      </c>
      <c r="E37">
        <f>IF(Candidates!E36&lt;20,20-Candidates!E36,0)</f>
        <v>20</v>
      </c>
      <c r="F37">
        <f>IF(Candidates!AE36&lt;170,170-Candidates!AE36,0)</f>
        <v>40</v>
      </c>
      <c r="G37">
        <f>IF(Candidates!AN36&lt;30, 30-Candidates!AN36,0)</f>
        <v>0</v>
      </c>
      <c r="H37">
        <f>IF(Candidates!AX36&lt;30,30-Candidates!AX36,0)</f>
        <v>30</v>
      </c>
      <c r="I37">
        <f>IF(Candidates!BK36&lt;60,60-Candidates!BK36,0)</f>
        <v>20</v>
      </c>
      <c r="J37">
        <f>IF(Candidates!BV36&lt;40,40-Candidates!BV36,0)</f>
        <v>20</v>
      </c>
      <c r="K37">
        <f>IF(Candidates!BW36&lt;20,20-Candidates!BW36,0)</f>
        <v>0</v>
      </c>
      <c r="L37">
        <f t="shared" si="0"/>
        <v>130</v>
      </c>
      <c r="M37" t="str">
        <f t="shared" si="1"/>
        <v xml:space="preserve"> </v>
      </c>
    </row>
    <row r="38" spans="1:13" ht="15">
      <c r="A38" s="42" t="s">
        <v>42</v>
      </c>
      <c r="B38" s="42" t="s">
        <v>197</v>
      </c>
      <c r="C38">
        <f>IF(Candidates!C37&lt;10, 10-Candidates!C37,0)</f>
        <v>0</v>
      </c>
      <c r="D38">
        <f>IF(Candidates!D37&lt;20, 20-Candidates!D37,0)</f>
        <v>0</v>
      </c>
      <c r="E38">
        <f>IF(Candidates!E37&lt;20,20-Candidates!E37,0)</f>
        <v>20</v>
      </c>
      <c r="F38">
        <f>IF(Candidates!AE37&lt;170,170-Candidates!AE37,0)</f>
        <v>150</v>
      </c>
      <c r="G38">
        <f>IF(Candidates!AN37&lt;30, 30-Candidates!AN37,0)</f>
        <v>10</v>
      </c>
      <c r="H38">
        <f>IF(Candidates!AX37&lt;30,30-Candidates!AX37,0)</f>
        <v>30</v>
      </c>
      <c r="I38">
        <f>IF(Candidates!BK37&lt;60,60-Candidates!BK37,0)</f>
        <v>60</v>
      </c>
      <c r="J38">
        <f>IF(Candidates!BV37&lt;40,40-Candidates!BV37,0)</f>
        <v>40</v>
      </c>
      <c r="K38">
        <f>IF(Candidates!BW37&lt;20,20-Candidates!BW37,0)</f>
        <v>20</v>
      </c>
      <c r="L38">
        <f t="shared" si="0"/>
        <v>330</v>
      </c>
      <c r="M38" t="str">
        <f t="shared" si="1"/>
        <v xml:space="preserve"> </v>
      </c>
    </row>
    <row r="39" spans="1:13" ht="15">
      <c r="A39" s="42" t="s">
        <v>42</v>
      </c>
      <c r="B39" s="42" t="s">
        <v>198</v>
      </c>
      <c r="C39">
        <f>IF(Candidates!C38&lt;10, 10-Candidates!C38,0)</f>
        <v>0</v>
      </c>
      <c r="D39">
        <f>IF(Candidates!D38&lt;20, 20-Candidates!D38,0)</f>
        <v>0</v>
      </c>
      <c r="E39">
        <f>IF(Candidates!E38&lt;20,20-Candidates!E38,0)</f>
        <v>0</v>
      </c>
      <c r="F39">
        <f>IF(Candidates!AE38&lt;170,170-Candidates!AE38,0)</f>
        <v>0</v>
      </c>
      <c r="G39">
        <f>IF(Candidates!AN38&lt;30, 30-Candidates!AN38,0)</f>
        <v>0</v>
      </c>
      <c r="H39">
        <f>IF(Candidates!AX38&lt;30,30-Candidates!AX38,0)</f>
        <v>0</v>
      </c>
      <c r="I39">
        <f>IF(Candidates!BK38&lt;60,60-Candidates!BK38,0)</f>
        <v>0</v>
      </c>
      <c r="J39">
        <f>IF(Candidates!BV38&lt;40,40-Candidates!BV38,0)</f>
        <v>0</v>
      </c>
      <c r="K39">
        <f>IF(Candidates!BW38&lt;20,20-Candidates!BW38,0)</f>
        <v>0</v>
      </c>
      <c r="L39">
        <f t="shared" si="0"/>
        <v>0</v>
      </c>
      <c r="M39" t="str">
        <f t="shared" si="1"/>
        <v>Requirement met</v>
      </c>
    </row>
    <row r="40" spans="1:13" ht="15">
      <c r="A40" s="42" t="s">
        <v>150</v>
      </c>
      <c r="B40" s="42" t="s">
        <v>77</v>
      </c>
      <c r="C40">
        <f>IF(Candidates!C39&lt;10, 10-Candidates!C39,0)</f>
        <v>0</v>
      </c>
      <c r="D40">
        <f>IF(Candidates!D39&lt;20, 20-Candidates!D39,0)</f>
        <v>0</v>
      </c>
      <c r="E40">
        <f>IF(Candidates!E39&lt;20,20-Candidates!E39,0)</f>
        <v>0</v>
      </c>
      <c r="F40">
        <f>IF(Candidates!AE39&lt;170,170-Candidates!AE39,0)</f>
        <v>0</v>
      </c>
      <c r="G40">
        <f>IF(Candidates!AN39&lt;30, 30-Candidates!AN39,0)</f>
        <v>0</v>
      </c>
      <c r="H40">
        <f>IF(Candidates!AX39&lt;30,30-Candidates!AX39,0)</f>
        <v>0</v>
      </c>
      <c r="I40">
        <f>IF(Candidates!BK39&lt;60,60-Candidates!BK39,0)</f>
        <v>0</v>
      </c>
      <c r="J40">
        <f>IF(Candidates!BV39&lt;40,40-Candidates!BV39,0)</f>
        <v>0</v>
      </c>
      <c r="K40">
        <f>IF(Candidates!BW39&lt;20,20-Candidates!BW39,0)</f>
        <v>0</v>
      </c>
      <c r="L40">
        <f t="shared" si="0"/>
        <v>0</v>
      </c>
      <c r="M40" t="str">
        <f t="shared" si="1"/>
        <v>Requirement met</v>
      </c>
    </row>
    <row r="41" spans="1:13" ht="15">
      <c r="A41" s="42" t="s">
        <v>151</v>
      </c>
      <c r="B41" s="42" t="s">
        <v>199</v>
      </c>
      <c r="C41">
        <f>IF(Candidates!C40&lt;10, 10-Candidates!C40,0)</f>
        <v>0</v>
      </c>
      <c r="D41">
        <f>IF(Candidates!D40&lt;20, 20-Candidates!D40,0)</f>
        <v>0</v>
      </c>
      <c r="E41">
        <f>IF(Candidates!E40&lt;20,20-Candidates!E40,0)</f>
        <v>20</v>
      </c>
      <c r="F41">
        <f>IF(Candidates!AE40&lt;170,170-Candidates!AE40,0)</f>
        <v>40</v>
      </c>
      <c r="G41">
        <f>IF(Candidates!AN40&lt;30, 30-Candidates!AN40,0)</f>
        <v>0</v>
      </c>
      <c r="H41">
        <f>IF(Candidates!AX40&lt;30,30-Candidates!AX40,0)</f>
        <v>20</v>
      </c>
      <c r="I41">
        <f>IF(Candidates!BK40&lt;60,60-Candidates!BK40,0)</f>
        <v>60</v>
      </c>
      <c r="J41">
        <f>IF(Candidates!BV40&lt;40,40-Candidates!BV40,0)</f>
        <v>40</v>
      </c>
      <c r="K41">
        <f>IF(Candidates!BW40&lt;20,20-Candidates!BW40,0)</f>
        <v>20</v>
      </c>
      <c r="L41">
        <f t="shared" si="0"/>
        <v>200</v>
      </c>
      <c r="M41" t="str">
        <f t="shared" si="1"/>
        <v xml:space="preserve"> </v>
      </c>
    </row>
    <row r="42" spans="1:13" ht="15">
      <c r="A42" s="42" t="s">
        <v>152</v>
      </c>
      <c r="B42" s="42" t="s">
        <v>200</v>
      </c>
      <c r="C42">
        <f>IF(Candidates!C41&lt;10, 10-Candidates!C41,0)</f>
        <v>0</v>
      </c>
      <c r="D42">
        <f>IF(Candidates!D41&lt;20, 20-Candidates!D41,0)</f>
        <v>0</v>
      </c>
      <c r="E42">
        <f>IF(Candidates!E41&lt;20,20-Candidates!E41,0)</f>
        <v>0</v>
      </c>
      <c r="F42">
        <f>IF(Candidates!AE41&lt;170,170-Candidates!AE41,0)</f>
        <v>0</v>
      </c>
      <c r="G42">
        <f>IF(Candidates!AN41&lt;30, 30-Candidates!AN41,0)</f>
        <v>0</v>
      </c>
      <c r="H42">
        <f>IF(Candidates!AX41&lt;30,30-Candidates!AX41,0)</f>
        <v>0</v>
      </c>
      <c r="I42">
        <f>IF(Candidates!BK41&lt;60,60-Candidates!BK41,0)</f>
        <v>0</v>
      </c>
      <c r="J42">
        <f>IF(Candidates!BV41&lt;40,40-Candidates!BV41,0)</f>
        <v>0</v>
      </c>
      <c r="K42">
        <f>IF(Candidates!BW41&lt;20,20-Candidates!BW41,0)</f>
        <v>0</v>
      </c>
      <c r="L42">
        <f t="shared" si="0"/>
        <v>0</v>
      </c>
      <c r="M42" t="str">
        <f t="shared" si="1"/>
        <v>Requirement met</v>
      </c>
    </row>
    <row r="43" spans="1:13" ht="15">
      <c r="A43" s="42" t="s">
        <v>153</v>
      </c>
      <c r="B43" s="42" t="s">
        <v>201</v>
      </c>
      <c r="C43">
        <f>IF(Candidates!C42&lt;10, 10-Candidates!C42,0)</f>
        <v>0</v>
      </c>
      <c r="D43">
        <f>IF(Candidates!D42&lt;20, 20-Candidates!D42,0)</f>
        <v>0</v>
      </c>
      <c r="E43">
        <f>IF(Candidates!E42&lt;20,20-Candidates!E42,0)</f>
        <v>20</v>
      </c>
      <c r="F43">
        <f>IF(Candidates!AE42&lt;170,170-Candidates!AE42,0)</f>
        <v>170</v>
      </c>
      <c r="G43">
        <f>IF(Candidates!AN42&lt;30, 30-Candidates!AN42,0)</f>
        <v>30</v>
      </c>
      <c r="H43">
        <f>IF(Candidates!AX42&lt;30,30-Candidates!AX42,0)</f>
        <v>30</v>
      </c>
      <c r="I43">
        <f>IF(Candidates!BK42&lt;60,60-Candidates!BK42,0)</f>
        <v>60</v>
      </c>
      <c r="J43">
        <f>IF(Candidates!BV42&lt;40,40-Candidates!BV42,0)</f>
        <v>40</v>
      </c>
      <c r="K43">
        <f>IF(Candidates!BW42&lt;20,20-Candidates!BW42,0)</f>
        <v>20</v>
      </c>
      <c r="L43">
        <f t="shared" si="0"/>
        <v>370</v>
      </c>
      <c r="M43" t="str">
        <f t="shared" si="1"/>
        <v xml:space="preserve"> </v>
      </c>
    </row>
    <row r="44" spans="1:13" ht="15">
      <c r="A44" s="42" t="s">
        <v>154</v>
      </c>
      <c r="B44" s="42" t="s">
        <v>202</v>
      </c>
      <c r="C44">
        <f>IF(Candidates!C43&lt;10, 10-Candidates!C43,0)</f>
        <v>0</v>
      </c>
      <c r="D44">
        <f>IF(Candidates!D43&lt;20, 20-Candidates!D43,0)</f>
        <v>0</v>
      </c>
      <c r="E44">
        <f>IF(Candidates!E43&lt;20,20-Candidates!E43,0)</f>
        <v>20</v>
      </c>
      <c r="F44">
        <f>IF(Candidates!AE43&lt;170,170-Candidates!AE43,0)</f>
        <v>150</v>
      </c>
      <c r="G44">
        <f>IF(Candidates!AN43&lt;30, 30-Candidates!AN43,0)</f>
        <v>30</v>
      </c>
      <c r="H44">
        <f>IF(Candidates!AX43&lt;30,30-Candidates!AX43,0)</f>
        <v>30</v>
      </c>
      <c r="I44">
        <f>IF(Candidates!BK43&lt;60,60-Candidates!BK43,0)</f>
        <v>60</v>
      </c>
      <c r="J44">
        <f>IF(Candidates!BV43&lt;40,40-Candidates!BV43,0)</f>
        <v>40</v>
      </c>
      <c r="K44">
        <f>IF(Candidates!BW43&lt;20,20-Candidates!BW43,0)</f>
        <v>20</v>
      </c>
      <c r="L44">
        <f t="shared" si="0"/>
        <v>350</v>
      </c>
      <c r="M44" t="str">
        <f t="shared" si="1"/>
        <v xml:space="preserve"> </v>
      </c>
    </row>
    <row r="45" spans="1:13" ht="15">
      <c r="A45" s="42" t="s">
        <v>61</v>
      </c>
      <c r="B45" s="42" t="s">
        <v>54</v>
      </c>
      <c r="C45">
        <f>IF(Candidates!C44&lt;10, 10-Candidates!C44,0)</f>
        <v>0</v>
      </c>
      <c r="D45">
        <f>IF(Candidates!D44&lt;20, 20-Candidates!D44,0)</f>
        <v>0</v>
      </c>
      <c r="E45">
        <f>IF(Candidates!E44&lt;20,20-Candidates!E44,0)</f>
        <v>0</v>
      </c>
      <c r="F45">
        <f>IF(Candidates!AE44&lt;170,170-Candidates!AE44,0)</f>
        <v>0</v>
      </c>
      <c r="G45">
        <f>IF(Candidates!AN44&lt;30, 30-Candidates!AN44,0)</f>
        <v>0</v>
      </c>
      <c r="H45">
        <f>IF(Candidates!AX44&lt;30,30-Candidates!AX44,0)</f>
        <v>0</v>
      </c>
      <c r="I45">
        <f>IF(Candidates!BK44&lt;60,60-Candidates!BK44,0)</f>
        <v>0</v>
      </c>
      <c r="J45">
        <f>IF(Candidates!BV44&lt;40,40-Candidates!BV44,0)</f>
        <v>0</v>
      </c>
      <c r="K45">
        <f>IF(Candidates!BW44&lt;20,20-Candidates!BW44,0)</f>
        <v>0</v>
      </c>
      <c r="L45">
        <f t="shared" si="0"/>
        <v>0</v>
      </c>
      <c r="M45" t="str">
        <f t="shared" si="1"/>
        <v>Requirement met</v>
      </c>
    </row>
    <row r="46" spans="1:13" ht="15">
      <c r="A46" s="42" t="s">
        <v>113</v>
      </c>
      <c r="B46" s="42" t="s">
        <v>77</v>
      </c>
      <c r="C46">
        <f>IF(Candidates!C45&lt;10, 10-Candidates!C45,0)</f>
        <v>0</v>
      </c>
      <c r="D46">
        <f>IF(Candidates!D45&lt;20, 20-Candidates!D45,0)</f>
        <v>0</v>
      </c>
      <c r="E46">
        <f>IF(Candidates!E45&lt;20,20-Candidates!E45,0)</f>
        <v>20</v>
      </c>
      <c r="F46">
        <f>IF(Candidates!AE45&lt;170,170-Candidates!AE45,0)</f>
        <v>0</v>
      </c>
      <c r="G46">
        <f>IF(Candidates!AN45&lt;30, 30-Candidates!AN45,0)</f>
        <v>30</v>
      </c>
      <c r="H46">
        <f>IF(Candidates!AX45&lt;30,30-Candidates!AX45,0)</f>
        <v>30</v>
      </c>
      <c r="I46">
        <f>IF(Candidates!BK45&lt;60,60-Candidates!BK45,0)</f>
        <v>60</v>
      </c>
      <c r="J46">
        <f>IF(Candidates!BV45&lt;40,40-Candidates!BV45,0)</f>
        <v>0</v>
      </c>
      <c r="K46">
        <f>IF(Candidates!BW45&lt;20,20-Candidates!BW45,0)</f>
        <v>20</v>
      </c>
      <c r="L46">
        <f t="shared" si="0"/>
        <v>160</v>
      </c>
      <c r="M46" t="str">
        <f t="shared" si="1"/>
        <v xml:space="preserve"> </v>
      </c>
    </row>
    <row r="47" spans="1:13" ht="15">
      <c r="A47" s="42" t="s">
        <v>62</v>
      </c>
      <c r="B47" s="42" t="s">
        <v>74</v>
      </c>
      <c r="C47">
        <f>IF(Candidates!C46&lt;10, 10-Candidates!C46,0)</f>
        <v>0</v>
      </c>
      <c r="D47">
        <f>IF(Candidates!D46&lt;20, 20-Candidates!D46,0)</f>
        <v>0</v>
      </c>
      <c r="E47">
        <f>IF(Candidates!E46&lt;20,20-Candidates!E46,0)</f>
        <v>20</v>
      </c>
      <c r="F47">
        <f>IF(Candidates!AE46&lt;170,170-Candidates!AE46,0)</f>
        <v>100</v>
      </c>
      <c r="G47">
        <f>IF(Candidates!AN46&lt;30, 30-Candidates!AN46,0)</f>
        <v>30</v>
      </c>
      <c r="H47">
        <f>IF(Candidates!AX46&lt;30,30-Candidates!AX46,0)</f>
        <v>30</v>
      </c>
      <c r="I47">
        <f>IF(Candidates!BK46&lt;60,60-Candidates!BK46,0)</f>
        <v>60</v>
      </c>
      <c r="J47">
        <f>IF(Candidates!BV46&lt;40,40-Candidates!BV46,0)</f>
        <v>40</v>
      </c>
      <c r="K47">
        <f>IF(Candidates!BW46&lt;20,20-Candidates!BW46,0)</f>
        <v>20</v>
      </c>
      <c r="L47">
        <f t="shared" si="0"/>
        <v>300</v>
      </c>
      <c r="M47" t="str">
        <f t="shared" si="1"/>
        <v xml:space="preserve"> </v>
      </c>
    </row>
    <row r="48" spans="1:13" ht="15">
      <c r="A48" s="42" t="s">
        <v>155</v>
      </c>
      <c r="B48" s="42" t="s">
        <v>77</v>
      </c>
      <c r="C48">
        <f>IF(Candidates!C47&lt;10, 10-Candidates!C47,0)</f>
        <v>0</v>
      </c>
      <c r="D48">
        <f>IF(Candidates!D47&lt;20, 20-Candidates!D47,0)</f>
        <v>0</v>
      </c>
      <c r="E48">
        <f>IF(Candidates!E47&lt;20,20-Candidates!E47,0)</f>
        <v>0</v>
      </c>
      <c r="F48">
        <f>IF(Candidates!AE47&lt;170,170-Candidates!AE47,0)</f>
        <v>0</v>
      </c>
      <c r="G48">
        <f>IF(Candidates!AN47&lt;30, 30-Candidates!AN47,0)</f>
        <v>0</v>
      </c>
      <c r="H48">
        <f>IF(Candidates!AX47&lt;30,30-Candidates!AX47,0)</f>
        <v>0</v>
      </c>
      <c r="I48">
        <f>IF(Candidates!BK47&lt;60,60-Candidates!BK47,0)</f>
        <v>0</v>
      </c>
      <c r="J48">
        <f>IF(Candidates!BV47&lt;40,40-Candidates!BV47,0)</f>
        <v>0</v>
      </c>
      <c r="K48">
        <f>IF(Candidates!BW47&lt;20,20-Candidates!BW47,0)</f>
        <v>0</v>
      </c>
      <c r="L48">
        <f t="shared" si="0"/>
        <v>0</v>
      </c>
      <c r="M48" t="str">
        <f t="shared" si="1"/>
        <v>Requirement met</v>
      </c>
    </row>
    <row r="49" spans="1:13" ht="15">
      <c r="A49" s="42" t="s">
        <v>156</v>
      </c>
      <c r="B49" s="42" t="s">
        <v>203</v>
      </c>
      <c r="C49">
        <f>IF(Candidates!C48&lt;10, 10-Candidates!C48,0)</f>
        <v>0</v>
      </c>
      <c r="D49">
        <f>IF(Candidates!D48&lt;20, 20-Candidates!D48,0)</f>
        <v>0</v>
      </c>
      <c r="E49">
        <f>IF(Candidates!E48&lt;20,20-Candidates!E48,0)</f>
        <v>0</v>
      </c>
      <c r="F49">
        <f>IF(Candidates!AE48&lt;170,170-Candidates!AE48,0)</f>
        <v>0</v>
      </c>
      <c r="G49">
        <f>IF(Candidates!AN48&lt;30, 30-Candidates!AN48,0)</f>
        <v>10</v>
      </c>
      <c r="H49">
        <f>IF(Candidates!AX48&lt;30,30-Candidates!AX48,0)</f>
        <v>0</v>
      </c>
      <c r="I49">
        <f>IF(Candidates!BK48&lt;60,60-Candidates!BK48,0)</f>
        <v>0</v>
      </c>
      <c r="J49">
        <f>IF(Candidates!BV48&lt;40,40-Candidates!BV48,0)</f>
        <v>20</v>
      </c>
      <c r="K49">
        <f>IF(Candidates!BW48&lt;20,20-Candidates!BW48,0)</f>
        <v>0</v>
      </c>
      <c r="L49">
        <f t="shared" si="0"/>
        <v>30</v>
      </c>
      <c r="M49" t="str">
        <f t="shared" si="1"/>
        <v xml:space="preserve"> </v>
      </c>
    </row>
    <row r="50" spans="1:13" ht="15">
      <c r="A50" s="42" t="s">
        <v>157</v>
      </c>
      <c r="B50" s="42" t="s">
        <v>204</v>
      </c>
      <c r="C50">
        <f>IF(Candidates!C49&lt;10, 10-Candidates!C49,0)</f>
        <v>0</v>
      </c>
      <c r="D50">
        <f>IF(Candidates!D49&lt;20, 20-Candidates!D49,0)</f>
        <v>0</v>
      </c>
      <c r="E50">
        <f>IF(Candidates!E49&lt;20,20-Candidates!E49,0)</f>
        <v>0</v>
      </c>
      <c r="F50">
        <f>IF(Candidates!AE49&lt;170,170-Candidates!AE49,0)</f>
        <v>0</v>
      </c>
      <c r="G50">
        <f>IF(Candidates!AN49&lt;30, 30-Candidates!AN49,0)</f>
        <v>0</v>
      </c>
      <c r="H50">
        <f>IF(Candidates!AX49&lt;30,30-Candidates!AX49,0)</f>
        <v>0</v>
      </c>
      <c r="I50">
        <f>IF(Candidates!BK49&lt;60,60-Candidates!BK49,0)</f>
        <v>40</v>
      </c>
      <c r="J50">
        <f>IF(Candidates!BV49&lt;40,40-Candidates!BV49,0)</f>
        <v>0</v>
      </c>
      <c r="K50">
        <f>IF(Candidates!BW49&lt;20,20-Candidates!BW49,0)</f>
        <v>0</v>
      </c>
      <c r="L50">
        <f t="shared" si="0"/>
        <v>40</v>
      </c>
      <c r="M50" t="str">
        <f t="shared" si="1"/>
        <v xml:space="preserve"> </v>
      </c>
    </row>
    <row r="51" spans="1:13" ht="15">
      <c r="A51" s="42" t="s">
        <v>158</v>
      </c>
      <c r="B51" s="42" t="s">
        <v>77</v>
      </c>
      <c r="C51">
        <f>IF(Candidates!C50&lt;10, 10-Candidates!C50,0)</f>
        <v>0</v>
      </c>
      <c r="D51">
        <f>IF(Candidates!D50&lt;20, 20-Candidates!D50,0)</f>
        <v>0</v>
      </c>
      <c r="E51">
        <f>IF(Candidates!E50&lt;20,20-Candidates!E50,0)</f>
        <v>0</v>
      </c>
      <c r="F51">
        <f>IF(Candidates!AE50&lt;170,170-Candidates!AE50,0)</f>
        <v>0</v>
      </c>
      <c r="G51">
        <f>IF(Candidates!AN50&lt;30, 30-Candidates!AN50,0)</f>
        <v>0</v>
      </c>
      <c r="H51">
        <f>IF(Candidates!AX50&lt;30,30-Candidates!AX50,0)</f>
        <v>0</v>
      </c>
      <c r="I51">
        <f>IF(Candidates!BK50&lt;60,60-Candidates!BK50,0)</f>
        <v>0</v>
      </c>
      <c r="J51">
        <f>IF(Candidates!BV50&lt;40,40-Candidates!BV50,0)</f>
        <v>0</v>
      </c>
      <c r="K51">
        <f>IF(Candidates!BW50&lt;20,20-Candidates!BW50,0)</f>
        <v>0</v>
      </c>
      <c r="L51">
        <f t="shared" si="0"/>
        <v>0</v>
      </c>
      <c r="M51" t="str">
        <f t="shared" si="1"/>
        <v>Requirement met</v>
      </c>
    </row>
    <row r="52" spans="1:13" ht="15">
      <c r="A52" s="42" t="s">
        <v>159</v>
      </c>
      <c r="B52" s="42" t="s">
        <v>70</v>
      </c>
      <c r="C52">
        <f>IF(Candidates!C51&lt;10, 10-Candidates!C51,0)</f>
        <v>0</v>
      </c>
      <c r="D52">
        <f>IF(Candidates!D51&lt;20, 20-Candidates!D51,0)</f>
        <v>0</v>
      </c>
      <c r="E52">
        <f>IF(Candidates!E51&lt;20,20-Candidates!E51,0)</f>
        <v>0</v>
      </c>
      <c r="F52">
        <f>IF(Candidates!AE51&lt;170,170-Candidates!AE51,0)</f>
        <v>0</v>
      </c>
      <c r="G52">
        <f>IF(Candidates!AN51&lt;30, 30-Candidates!AN51,0)</f>
        <v>0</v>
      </c>
      <c r="H52">
        <f>IF(Candidates!AX51&lt;30,30-Candidates!AX51,0)</f>
        <v>0</v>
      </c>
      <c r="I52">
        <f>IF(Candidates!BK51&lt;60,60-Candidates!BK51,0)</f>
        <v>0</v>
      </c>
      <c r="J52">
        <f>IF(Candidates!BV51&lt;40,40-Candidates!BV51,0)</f>
        <v>0</v>
      </c>
      <c r="K52">
        <f>IF(Candidates!BW51&lt;20,20-Candidates!BW51,0)</f>
        <v>0</v>
      </c>
      <c r="L52">
        <f t="shared" si="0"/>
        <v>0</v>
      </c>
      <c r="M52" t="str">
        <f t="shared" si="1"/>
        <v>Requirement met</v>
      </c>
    </row>
    <row r="53" spans="1:13" ht="15">
      <c r="A53" s="42" t="s">
        <v>160</v>
      </c>
      <c r="B53" s="42" t="s">
        <v>205</v>
      </c>
      <c r="C53">
        <f>IF(Candidates!C52&lt;10, 10-Candidates!C52,0)</f>
        <v>0</v>
      </c>
      <c r="D53">
        <f>IF(Candidates!D52&lt;20, 20-Candidates!D52,0)</f>
        <v>0</v>
      </c>
      <c r="E53">
        <f>IF(Candidates!E52&lt;20,20-Candidates!E52,0)</f>
        <v>20</v>
      </c>
      <c r="F53">
        <f>IF(Candidates!AE52&lt;170,170-Candidates!AE52,0)</f>
        <v>110</v>
      </c>
      <c r="G53">
        <f>IF(Candidates!AN52&lt;30, 30-Candidates!AN52,0)</f>
        <v>0</v>
      </c>
      <c r="H53">
        <f>IF(Candidates!AX52&lt;30,30-Candidates!AX52,0)</f>
        <v>20</v>
      </c>
      <c r="I53">
        <f>IF(Candidates!BK52&lt;60,60-Candidates!BK52,0)</f>
        <v>40</v>
      </c>
      <c r="J53">
        <f>IF(Candidates!BV52&lt;40,40-Candidates!BV52,0)</f>
        <v>20</v>
      </c>
      <c r="K53">
        <f>IF(Candidates!BW52&lt;20,20-Candidates!BW52,0)</f>
        <v>20</v>
      </c>
      <c r="L53">
        <f t="shared" si="0"/>
        <v>230</v>
      </c>
      <c r="M53" t="str">
        <f t="shared" si="1"/>
        <v xml:space="preserve"> </v>
      </c>
    </row>
    <row r="54" spans="1:13" ht="15">
      <c r="A54" s="42" t="s">
        <v>161</v>
      </c>
      <c r="B54" s="42" t="s">
        <v>206</v>
      </c>
      <c r="C54">
        <f>IF(Candidates!C53&lt;10, 10-Candidates!C53,0)</f>
        <v>0</v>
      </c>
      <c r="D54">
        <f>IF(Candidates!D53&lt;20, 20-Candidates!D53,0)</f>
        <v>0</v>
      </c>
      <c r="E54">
        <f>IF(Candidates!E53&lt;20,20-Candidates!E53,0)</f>
        <v>20</v>
      </c>
      <c r="F54">
        <f>IF(Candidates!AE53&lt;170,170-Candidates!AE53,0)</f>
        <v>0</v>
      </c>
      <c r="G54">
        <f>IF(Candidates!AN53&lt;30, 30-Candidates!AN53,0)</f>
        <v>0</v>
      </c>
      <c r="H54">
        <f>IF(Candidates!AX53&lt;30,30-Candidates!AX53,0)</f>
        <v>30</v>
      </c>
      <c r="I54">
        <f>IF(Candidates!BK53&lt;60,60-Candidates!BK53,0)</f>
        <v>40</v>
      </c>
      <c r="J54">
        <f>IF(Candidates!BV53&lt;40,40-Candidates!BV53,0)</f>
        <v>0</v>
      </c>
      <c r="K54">
        <f>IF(Candidates!BW53&lt;20,20-Candidates!BW53,0)</f>
        <v>0</v>
      </c>
      <c r="L54">
        <f t="shared" si="0"/>
        <v>90</v>
      </c>
      <c r="M54" t="str">
        <f t="shared" si="1"/>
        <v xml:space="preserve"> </v>
      </c>
    </row>
    <row r="55" spans="1:13" ht="15">
      <c r="A55" s="42" t="s">
        <v>162</v>
      </c>
      <c r="B55" s="42" t="s">
        <v>207</v>
      </c>
      <c r="C55">
        <f>IF(Candidates!C54&lt;10, 10-Candidates!C54,0)</f>
        <v>0</v>
      </c>
      <c r="D55">
        <f>IF(Candidates!D54&lt;20, 20-Candidates!D54,0)</f>
        <v>0</v>
      </c>
      <c r="E55">
        <f>IF(Candidates!E54&lt;20,20-Candidates!E54,0)</f>
        <v>0</v>
      </c>
      <c r="F55">
        <f>IF(Candidates!AE54&lt;170,170-Candidates!AE54,0)</f>
        <v>0</v>
      </c>
      <c r="G55">
        <f>IF(Candidates!AN54&lt;30, 30-Candidates!AN54,0)</f>
        <v>0</v>
      </c>
      <c r="H55">
        <f>IF(Candidates!AX54&lt;30,30-Candidates!AX54,0)</f>
        <v>0</v>
      </c>
      <c r="I55">
        <f>IF(Candidates!BK54&lt;60,60-Candidates!BK54,0)</f>
        <v>0</v>
      </c>
      <c r="J55">
        <f>IF(Candidates!BV54&lt;40,40-Candidates!BV54,0)</f>
        <v>0</v>
      </c>
      <c r="K55">
        <f>IF(Candidates!BW54&lt;20,20-Candidates!BW54,0)</f>
        <v>0</v>
      </c>
      <c r="L55">
        <f t="shared" si="0"/>
        <v>0</v>
      </c>
      <c r="M55" t="str">
        <f t="shared" si="1"/>
        <v>Requirement met</v>
      </c>
    </row>
    <row r="56" spans="1:13" ht="15">
      <c r="A56" s="42" t="s">
        <v>163</v>
      </c>
      <c r="B56" s="42" t="s">
        <v>208</v>
      </c>
      <c r="C56">
        <f>IF(Candidates!C55&lt;10, 10-Candidates!C55,0)</f>
        <v>0</v>
      </c>
      <c r="D56">
        <f>IF(Candidates!D55&lt;20, 20-Candidates!D55,0)</f>
        <v>0</v>
      </c>
      <c r="E56">
        <f>IF(Candidates!E55&lt;20,20-Candidates!E55,0)</f>
        <v>20</v>
      </c>
      <c r="F56">
        <f>IF(Candidates!AE55&lt;170,170-Candidates!AE55,0)</f>
        <v>0</v>
      </c>
      <c r="G56">
        <f>IF(Candidates!AN55&lt;30, 30-Candidates!AN55,0)</f>
        <v>10</v>
      </c>
      <c r="H56">
        <f>IF(Candidates!AX55&lt;30,30-Candidates!AX55,0)</f>
        <v>30</v>
      </c>
      <c r="I56">
        <f>IF(Candidates!BK55&lt;60,60-Candidates!BK55,0)</f>
        <v>60</v>
      </c>
      <c r="J56">
        <f>IF(Candidates!BV55&lt;40,40-Candidates!BV55,0)</f>
        <v>40</v>
      </c>
      <c r="K56">
        <f>IF(Candidates!BW55&lt;20,20-Candidates!BW55,0)</f>
        <v>20</v>
      </c>
      <c r="L56">
        <f t="shared" si="0"/>
        <v>180</v>
      </c>
      <c r="M56" t="str">
        <f t="shared" si="1"/>
        <v xml:space="preserve"> </v>
      </c>
    </row>
    <row r="57" spans="1:13" ht="15">
      <c r="A57" s="42" t="s">
        <v>47</v>
      </c>
      <c r="B57" s="42" t="s">
        <v>77</v>
      </c>
      <c r="C57">
        <f>IF(Candidates!C56&lt;10, 10-Candidates!C56,0)</f>
        <v>0</v>
      </c>
      <c r="D57">
        <f>IF(Candidates!D56&lt;20, 20-Candidates!D56,0)</f>
        <v>20</v>
      </c>
      <c r="E57">
        <f>IF(Candidates!E56&lt;20,20-Candidates!E56,0)</f>
        <v>20</v>
      </c>
      <c r="F57">
        <f>IF(Candidates!AE56&lt;170,170-Candidates!AE56,0)</f>
        <v>130</v>
      </c>
      <c r="G57">
        <f>IF(Candidates!AN56&lt;30, 30-Candidates!AN56,0)</f>
        <v>30</v>
      </c>
      <c r="H57">
        <f>IF(Candidates!AX56&lt;30,30-Candidates!AX56,0)</f>
        <v>30</v>
      </c>
      <c r="I57">
        <f>IF(Candidates!BK56&lt;60,60-Candidates!BK56,0)</f>
        <v>60</v>
      </c>
      <c r="J57">
        <f>IF(Candidates!BV56&lt;40,40-Candidates!BV56,0)</f>
        <v>40</v>
      </c>
      <c r="K57">
        <f>IF(Candidates!BW56&lt;20,20-Candidates!BW56,0)</f>
        <v>20</v>
      </c>
      <c r="L57">
        <f t="shared" si="0"/>
        <v>350</v>
      </c>
      <c r="M57" t="str">
        <f t="shared" si="1"/>
        <v xml:space="preserve"> </v>
      </c>
    </row>
    <row r="58" spans="1:13" ht="15">
      <c r="A58" s="42" t="s">
        <v>102</v>
      </c>
      <c r="B58" s="42" t="s">
        <v>106</v>
      </c>
      <c r="C58">
        <f>IF(Candidates!C57&lt;10, 10-Candidates!C57,0)</f>
        <v>0</v>
      </c>
      <c r="D58">
        <f>IF(Candidates!D57&lt;20, 20-Candidates!D57,0)</f>
        <v>0</v>
      </c>
      <c r="E58">
        <f>IF(Candidates!E57&lt;20,20-Candidates!E57,0)</f>
        <v>0</v>
      </c>
      <c r="F58">
        <f>IF(Candidates!AE57&lt;170,170-Candidates!AE57,0)</f>
        <v>0</v>
      </c>
      <c r="G58">
        <f>IF(Candidates!AN57&lt;30, 30-Candidates!AN57,0)</f>
        <v>0</v>
      </c>
      <c r="H58">
        <f>IF(Candidates!AX57&lt;30,30-Candidates!AX57,0)</f>
        <v>0</v>
      </c>
      <c r="I58">
        <f>IF(Candidates!BK57&lt;60,60-Candidates!BK57,0)</f>
        <v>0</v>
      </c>
      <c r="J58">
        <f>IF(Candidates!BV57&lt;40,40-Candidates!BV57,0)</f>
        <v>0</v>
      </c>
      <c r="K58">
        <f>IF(Candidates!BW57&lt;20,20-Candidates!BW57,0)</f>
        <v>0</v>
      </c>
      <c r="L58">
        <f t="shared" si="0"/>
        <v>0</v>
      </c>
      <c r="M58" t="str">
        <f t="shared" si="1"/>
        <v>Requirement met</v>
      </c>
    </row>
    <row r="59" spans="1:13" ht="15">
      <c r="A59" s="42" t="s">
        <v>164</v>
      </c>
      <c r="B59" s="42" t="s">
        <v>209</v>
      </c>
      <c r="C59">
        <f>IF(Candidates!C58&lt;10, 10-Candidates!C58,0)</f>
        <v>0</v>
      </c>
      <c r="D59">
        <f>IF(Candidates!D58&lt;20, 20-Candidates!D58,0)</f>
        <v>0</v>
      </c>
      <c r="E59">
        <f>IF(Candidates!E58&lt;20,20-Candidates!E58,0)</f>
        <v>0</v>
      </c>
      <c r="F59">
        <f>IF(Candidates!AE58&lt;170,170-Candidates!AE58,0)</f>
        <v>0</v>
      </c>
      <c r="G59">
        <f>IF(Candidates!AN58&lt;30, 30-Candidates!AN58,0)</f>
        <v>0</v>
      </c>
      <c r="H59">
        <f>IF(Candidates!AX58&lt;30,30-Candidates!AX58,0)</f>
        <v>0</v>
      </c>
      <c r="I59">
        <f>IF(Candidates!BK58&lt;60,60-Candidates!BK58,0)</f>
        <v>0</v>
      </c>
      <c r="J59">
        <f>IF(Candidates!BV58&lt;40,40-Candidates!BV58,0)</f>
        <v>0</v>
      </c>
      <c r="K59">
        <f>IF(Candidates!BW58&lt;20,20-Candidates!BW58,0)</f>
        <v>0</v>
      </c>
      <c r="L59">
        <f t="shared" si="0"/>
        <v>0</v>
      </c>
      <c r="M59" t="str">
        <f t="shared" si="1"/>
        <v>Requirement met</v>
      </c>
    </row>
    <row r="60" spans="1:13" ht="15">
      <c r="A60" s="42" t="s">
        <v>165</v>
      </c>
      <c r="B60" s="42" t="s">
        <v>70</v>
      </c>
      <c r="C60">
        <f>IF(Candidates!C59&lt;10, 10-Candidates!C59,0)</f>
        <v>0</v>
      </c>
      <c r="D60">
        <f>IF(Candidates!D59&lt;20, 20-Candidates!D59,0)</f>
        <v>0</v>
      </c>
      <c r="E60">
        <f>IF(Candidates!E59&lt;20,20-Candidates!E59,0)</f>
        <v>0</v>
      </c>
      <c r="F60">
        <f>IF(Candidates!AE59&lt;170,170-Candidates!AE59,0)</f>
        <v>120</v>
      </c>
      <c r="G60">
        <f>IF(Candidates!AN59&lt;30, 30-Candidates!AN59,0)</f>
        <v>0</v>
      </c>
      <c r="H60">
        <f>IF(Candidates!AX59&lt;30,30-Candidates!AX59,0)</f>
        <v>30</v>
      </c>
      <c r="I60">
        <f>IF(Candidates!BK59&lt;60,60-Candidates!BK59,0)</f>
        <v>60</v>
      </c>
      <c r="J60">
        <f>IF(Candidates!BV59&lt;40,40-Candidates!BV59,0)</f>
        <v>20</v>
      </c>
      <c r="K60">
        <f>IF(Candidates!BW59&lt;20,20-Candidates!BW59,0)</f>
        <v>20</v>
      </c>
      <c r="L60">
        <f t="shared" si="0"/>
        <v>250</v>
      </c>
      <c r="M60" t="str">
        <f t="shared" si="1"/>
        <v xml:space="preserve"> </v>
      </c>
    </row>
    <row r="61" spans="1:13" ht="15">
      <c r="A61" s="42" t="s">
        <v>116</v>
      </c>
      <c r="B61" s="42" t="s">
        <v>124</v>
      </c>
      <c r="C61">
        <f>IF(Candidates!C60&lt;10, 10-Candidates!C60,0)</f>
        <v>0</v>
      </c>
      <c r="D61">
        <f>IF(Candidates!D60&lt;20, 20-Candidates!D60,0)</f>
        <v>0</v>
      </c>
      <c r="E61">
        <f>IF(Candidates!E60&lt;20,20-Candidates!E60,0)</f>
        <v>0</v>
      </c>
      <c r="F61">
        <f>IF(Candidates!AE60&lt;170,170-Candidates!AE60,0)</f>
        <v>0</v>
      </c>
      <c r="G61">
        <f>IF(Candidates!AN60&lt;30, 30-Candidates!AN60,0)</f>
        <v>0</v>
      </c>
      <c r="H61">
        <f>IF(Candidates!AX60&lt;30,30-Candidates!AX60,0)</f>
        <v>0</v>
      </c>
      <c r="I61">
        <f>IF(Candidates!BK60&lt;60,60-Candidates!BK60,0)</f>
        <v>0</v>
      </c>
      <c r="J61">
        <f>IF(Candidates!BV60&lt;40,40-Candidates!BV60,0)</f>
        <v>40</v>
      </c>
      <c r="K61">
        <f>IF(Candidates!BW60&lt;20,20-Candidates!BW60,0)</f>
        <v>0</v>
      </c>
      <c r="L61">
        <f t="shared" si="0"/>
        <v>40</v>
      </c>
      <c r="M61" t="str">
        <f t="shared" si="1"/>
        <v xml:space="preserve"> </v>
      </c>
    </row>
    <row r="62" spans="1:13" ht="15">
      <c r="A62" s="42" t="s">
        <v>166</v>
      </c>
      <c r="B62" s="42" t="s">
        <v>104</v>
      </c>
      <c r="C62">
        <f>IF(Candidates!C61&lt;10, 10-Candidates!C61,0)</f>
        <v>0</v>
      </c>
      <c r="D62">
        <f>IF(Candidates!D61&lt;20, 20-Candidates!D61,0)</f>
        <v>0</v>
      </c>
      <c r="E62">
        <f>IF(Candidates!E61&lt;20,20-Candidates!E61,0)</f>
        <v>20</v>
      </c>
      <c r="F62">
        <f>IF(Candidates!AE61&lt;170,170-Candidates!AE61,0)</f>
        <v>140</v>
      </c>
      <c r="G62">
        <f>IF(Candidates!AN61&lt;30, 30-Candidates!AN61,0)</f>
        <v>30</v>
      </c>
      <c r="H62">
        <f>IF(Candidates!AX61&lt;30,30-Candidates!AX61,0)</f>
        <v>30</v>
      </c>
      <c r="I62">
        <f>IF(Candidates!BK61&lt;60,60-Candidates!BK61,0)</f>
        <v>60</v>
      </c>
      <c r="J62">
        <f>IF(Candidates!BV61&lt;40,40-Candidates!BV61,0)</f>
        <v>40</v>
      </c>
      <c r="K62">
        <f>IF(Candidates!BW61&lt;20,20-Candidates!BW61,0)</f>
        <v>20</v>
      </c>
      <c r="L62">
        <f t="shared" si="0"/>
        <v>340</v>
      </c>
      <c r="M62" t="str">
        <f t="shared" si="1"/>
        <v xml:space="preserve"> </v>
      </c>
    </row>
    <row r="63" spans="1:13" ht="15">
      <c r="A63" s="42" t="s">
        <v>167</v>
      </c>
      <c r="B63" s="42" t="s">
        <v>210</v>
      </c>
      <c r="C63">
        <f>IF(Candidates!C62&lt;10, 10-Candidates!C62,0)</f>
        <v>0</v>
      </c>
      <c r="D63">
        <f>IF(Candidates!D62&lt;20, 20-Candidates!D62,0)</f>
        <v>0</v>
      </c>
      <c r="E63">
        <f>IF(Candidates!E62&lt;20,20-Candidates!E62,0)</f>
        <v>0</v>
      </c>
      <c r="F63">
        <f>IF(Candidates!AE62&lt;170,170-Candidates!AE62,0)</f>
        <v>0</v>
      </c>
      <c r="G63">
        <f>IF(Candidates!AN62&lt;30, 30-Candidates!AN62,0)</f>
        <v>0</v>
      </c>
      <c r="H63">
        <f>IF(Candidates!AX62&lt;30,30-Candidates!AX62,0)</f>
        <v>0</v>
      </c>
      <c r="I63">
        <f>IF(Candidates!BK62&lt;60,60-Candidates!BK62,0)</f>
        <v>0</v>
      </c>
      <c r="J63">
        <f>IF(Candidates!BV62&lt;40,40-Candidates!BV62,0)</f>
        <v>0</v>
      </c>
      <c r="K63">
        <f>IF(Candidates!BW62&lt;20,20-Candidates!BW62,0)</f>
        <v>0</v>
      </c>
      <c r="L63">
        <f t="shared" si="0"/>
        <v>0</v>
      </c>
      <c r="M63" t="str">
        <f t="shared" si="1"/>
        <v>Requirement met</v>
      </c>
    </row>
    <row r="64" spans="1:13" ht="15">
      <c r="A64" s="42" t="s">
        <v>168</v>
      </c>
      <c r="B64" s="42" t="s">
        <v>77</v>
      </c>
      <c r="C64">
        <f>IF(Candidates!C63&lt;10, 10-Candidates!C63,0)</f>
        <v>0</v>
      </c>
      <c r="D64">
        <f>IF(Candidates!D63&lt;20, 20-Candidates!D63,0)</f>
        <v>0</v>
      </c>
      <c r="E64">
        <f>IF(Candidates!E63&lt;20,20-Candidates!E63,0)</f>
        <v>0</v>
      </c>
      <c r="F64">
        <f>IF(Candidates!AE63&lt;170,170-Candidates!AE63,0)</f>
        <v>0</v>
      </c>
      <c r="G64">
        <f>IF(Candidates!AN63&lt;30, 30-Candidates!AN63,0)</f>
        <v>0</v>
      </c>
      <c r="H64">
        <f>IF(Candidates!AX63&lt;30,30-Candidates!AX63,0)</f>
        <v>0</v>
      </c>
      <c r="I64">
        <f>IF(Candidates!BK63&lt;60,60-Candidates!BK63,0)</f>
        <v>0</v>
      </c>
      <c r="J64">
        <f>IF(Candidates!BV63&lt;40,40-Candidates!BV63,0)</f>
        <v>0</v>
      </c>
      <c r="K64">
        <f>IF(Candidates!BW63&lt;20,20-Candidates!BW63,0)</f>
        <v>0</v>
      </c>
      <c r="L64">
        <f t="shared" si="0"/>
        <v>0</v>
      </c>
      <c r="M64" t="str">
        <f t="shared" si="1"/>
        <v>Requirement met</v>
      </c>
    </row>
    <row r="65" spans="1:13" ht="15">
      <c r="A65" s="42" t="s">
        <v>169</v>
      </c>
      <c r="B65" s="42" t="s">
        <v>211</v>
      </c>
      <c r="C65">
        <f>IF(Candidates!C64&lt;10, 10-Candidates!C64,0)</f>
        <v>0</v>
      </c>
      <c r="D65">
        <f>IF(Candidates!D64&lt;20, 20-Candidates!D64,0)</f>
        <v>0</v>
      </c>
      <c r="E65">
        <f>IF(Candidates!E64&lt;20,20-Candidates!E64,0)</f>
        <v>0</v>
      </c>
      <c r="F65">
        <f>IF(Candidates!AE64&lt;170,170-Candidates!AE64,0)</f>
        <v>0</v>
      </c>
      <c r="G65">
        <f>IF(Candidates!AN64&lt;30, 30-Candidates!AN64,0)</f>
        <v>0</v>
      </c>
      <c r="H65">
        <f>IF(Candidates!AX64&lt;30,30-Candidates!AX64,0)</f>
        <v>0</v>
      </c>
      <c r="I65">
        <f>IF(Candidates!BK64&lt;60,60-Candidates!BK64,0)</f>
        <v>20</v>
      </c>
      <c r="J65">
        <f>IF(Candidates!BV64&lt;40,40-Candidates!BV64,0)</f>
        <v>0</v>
      </c>
      <c r="K65">
        <f>IF(Candidates!BW64&lt;20,20-Candidates!BW64,0)</f>
        <v>0</v>
      </c>
      <c r="L65">
        <f t="shared" si="0"/>
        <v>20</v>
      </c>
      <c r="M65" t="str">
        <f t="shared" si="1"/>
        <v xml:space="preserve"> </v>
      </c>
    </row>
    <row r="66" spans="1:13" ht="15">
      <c r="A66" s="42" t="s">
        <v>170</v>
      </c>
      <c r="B66" s="42" t="s">
        <v>212</v>
      </c>
      <c r="C66">
        <f>IF(Candidates!C65&lt;10, 10-Candidates!C65,0)</f>
        <v>0</v>
      </c>
      <c r="D66">
        <f>IF(Candidates!D65&lt;20, 20-Candidates!D65,0)</f>
        <v>0</v>
      </c>
      <c r="E66">
        <f>IF(Candidates!E65&lt;20,20-Candidates!E65,0)</f>
        <v>0</v>
      </c>
      <c r="F66">
        <f>IF(Candidates!AE65&lt;170,170-Candidates!AE65,0)</f>
        <v>0</v>
      </c>
      <c r="G66">
        <f>IF(Candidates!AN65&lt;30, 30-Candidates!AN65,0)</f>
        <v>0</v>
      </c>
      <c r="H66">
        <f>IF(Candidates!AX65&lt;30,30-Candidates!AX65,0)</f>
        <v>0</v>
      </c>
      <c r="I66">
        <f>IF(Candidates!BK65&lt;60,60-Candidates!BK65,0)</f>
        <v>0</v>
      </c>
      <c r="J66">
        <f>IF(Candidates!BV65&lt;40,40-Candidates!BV65,0)</f>
        <v>0</v>
      </c>
      <c r="K66">
        <f>IF(Candidates!BW65&lt;20,20-Candidates!BW65,0)</f>
        <v>0</v>
      </c>
      <c r="L66">
        <f t="shared" si="0"/>
        <v>0</v>
      </c>
      <c r="M66" t="str">
        <f t="shared" si="1"/>
        <v>Requirement met</v>
      </c>
    </row>
    <row r="67" spans="1:13" ht="15">
      <c r="A67" s="42" t="s">
        <v>48</v>
      </c>
      <c r="B67" s="42" t="s">
        <v>49</v>
      </c>
      <c r="C67">
        <f>IF(Candidates!C66&lt;10, 10-Candidates!C66,0)</f>
        <v>0</v>
      </c>
      <c r="D67">
        <f>IF(Candidates!D66&lt;20, 20-Candidates!D66,0)</f>
        <v>0</v>
      </c>
      <c r="E67">
        <f>IF(Candidates!E66&lt;20,20-Candidates!E66,0)</f>
        <v>0</v>
      </c>
      <c r="F67">
        <f>IF(Candidates!AE66&lt;170,170-Candidates!AE66,0)</f>
        <v>0</v>
      </c>
      <c r="G67">
        <f>IF(Candidates!AN66&lt;30, 30-Candidates!AN66,0)</f>
        <v>0</v>
      </c>
      <c r="H67">
        <f>IF(Candidates!AX66&lt;30,30-Candidates!AX66,0)</f>
        <v>0</v>
      </c>
      <c r="I67">
        <f>IF(Candidates!BK66&lt;60,60-Candidates!BK66,0)</f>
        <v>0</v>
      </c>
      <c r="J67">
        <f>IF(Candidates!BV66&lt;40,40-Candidates!BV66,0)</f>
        <v>0</v>
      </c>
      <c r="K67">
        <f>IF(Candidates!BW66&lt;20,20-Candidates!BW66,0)</f>
        <v>0</v>
      </c>
      <c r="L67">
        <f t="shared" si="0"/>
        <v>0</v>
      </c>
      <c r="M67" t="str">
        <f t="shared" si="1"/>
        <v>Requirement met</v>
      </c>
    </row>
    <row r="68" spans="1:13" ht="15">
      <c r="A68" s="42" t="s">
        <v>171</v>
      </c>
      <c r="B68" s="42" t="s">
        <v>213</v>
      </c>
      <c r="C68">
        <f>IF(Candidates!C67&lt;10, 10-Candidates!C67,0)</f>
        <v>0</v>
      </c>
      <c r="D68">
        <f>IF(Candidates!D67&lt;20, 20-Candidates!D67,0)</f>
        <v>0</v>
      </c>
      <c r="E68">
        <f>IF(Candidates!E67&lt;20,20-Candidates!E67,0)</f>
        <v>0</v>
      </c>
      <c r="F68">
        <f>IF(Candidates!AE67&lt;170,170-Candidates!AE67,0)</f>
        <v>0</v>
      </c>
      <c r="G68">
        <f>IF(Candidates!AN67&lt;30, 30-Candidates!AN67,0)</f>
        <v>0</v>
      </c>
      <c r="H68">
        <f>IF(Candidates!AX67&lt;30,30-Candidates!AX67,0)</f>
        <v>0</v>
      </c>
      <c r="I68">
        <f>IF(Candidates!BK67&lt;60,60-Candidates!BK67,0)</f>
        <v>0</v>
      </c>
      <c r="J68">
        <f>IF(Candidates!BV67&lt;40,40-Candidates!BV67,0)</f>
        <v>0</v>
      </c>
      <c r="K68">
        <f>IF(Candidates!BW67&lt;20,20-Candidates!BW67,0)</f>
        <v>0</v>
      </c>
      <c r="L68">
        <f t="shared" ref="L68:L77" si="2">SUM(C68:K68)</f>
        <v>0</v>
      </c>
      <c r="M68" t="str">
        <f t="shared" ref="M68:M82" si="3">IF(COUNTIF(C68:L68, "0")=10, "Requirement met", " ")</f>
        <v>Requirement met</v>
      </c>
    </row>
    <row r="69" spans="1:13" ht="15">
      <c r="A69" s="42" t="s">
        <v>103</v>
      </c>
      <c r="B69" s="42" t="s">
        <v>107</v>
      </c>
      <c r="C69">
        <f>IF(Candidates!C68&lt;10, 10-Candidates!C68,0)</f>
        <v>0</v>
      </c>
      <c r="D69">
        <f>IF(Candidates!D68&lt;20, 20-Candidates!D68,0)</f>
        <v>0</v>
      </c>
      <c r="E69">
        <f>IF(Candidates!E68&lt;20,20-Candidates!E68,0)</f>
        <v>0</v>
      </c>
      <c r="F69">
        <f>IF(Candidates!AE68&lt;170,170-Candidates!AE68,0)</f>
        <v>0</v>
      </c>
      <c r="G69">
        <f>IF(Candidates!AN68&lt;30, 30-Candidates!AN68,0)</f>
        <v>0</v>
      </c>
      <c r="H69">
        <f>IF(Candidates!AX68&lt;30,30-Candidates!AX68,0)</f>
        <v>0</v>
      </c>
      <c r="I69">
        <f>IF(Candidates!BK68&lt;60,60-Candidates!BK68,0)</f>
        <v>0</v>
      </c>
      <c r="J69">
        <f>IF(Candidates!BV68&lt;40,40-Candidates!BV68,0)</f>
        <v>0</v>
      </c>
      <c r="K69">
        <f>IF(Candidates!BW68&lt;20,20-Candidates!BW68,0)</f>
        <v>0</v>
      </c>
      <c r="L69">
        <f t="shared" si="2"/>
        <v>0</v>
      </c>
      <c r="M69" t="str">
        <f t="shared" si="3"/>
        <v>Requirement met</v>
      </c>
    </row>
    <row r="70" spans="1:13" ht="15">
      <c r="A70" s="42" t="s">
        <v>91</v>
      </c>
      <c r="B70" s="42" t="s">
        <v>323</v>
      </c>
      <c r="C70">
        <f>IF(Candidates!C69&lt;10, 10-Candidates!C69,0)</f>
        <v>0</v>
      </c>
      <c r="D70">
        <f>IF(Candidates!D69&lt;20, 20-Candidates!D69,0)</f>
        <v>0</v>
      </c>
      <c r="E70">
        <f>IF(Candidates!E69&lt;20,20-Candidates!E69,0)</f>
        <v>0</v>
      </c>
      <c r="F70">
        <f>IF(Candidates!AE69&lt;170,170-Candidates!AE69,0)</f>
        <v>40</v>
      </c>
      <c r="G70">
        <f>IF(Candidates!AN69&lt;30, 30-Candidates!AN69,0)</f>
        <v>10</v>
      </c>
      <c r="H70">
        <f>IF(Candidates!AX69&lt;30,30-Candidates!AX69,0)</f>
        <v>0</v>
      </c>
      <c r="I70">
        <f>IF(Candidates!BK69&lt;60,60-Candidates!BK69,0)</f>
        <v>0</v>
      </c>
      <c r="J70">
        <f>IF(Candidates!BV69&lt;40,40-Candidates!BV69,0)</f>
        <v>0</v>
      </c>
      <c r="K70">
        <f>IF(Candidates!BW69&lt;20,20-Candidates!BW69,0)</f>
        <v>0</v>
      </c>
      <c r="L70">
        <f t="shared" si="2"/>
        <v>50</v>
      </c>
      <c r="M70" t="str">
        <f t="shared" si="3"/>
        <v xml:space="preserve"> </v>
      </c>
    </row>
    <row r="71" spans="1:13" ht="15">
      <c r="A71" s="42" t="s">
        <v>91</v>
      </c>
      <c r="B71" s="42" t="s">
        <v>94</v>
      </c>
      <c r="C71">
        <f>IF(Candidates!C70&lt;10, 10-Candidates!C70,0)</f>
        <v>0</v>
      </c>
      <c r="D71">
        <f>IF(Candidates!D70&lt;20, 20-Candidates!D70,0)</f>
        <v>0</v>
      </c>
      <c r="E71">
        <f>IF(Candidates!E70&lt;20,20-Candidates!E70,0)</f>
        <v>0</v>
      </c>
      <c r="F71">
        <f>IF(Candidates!AE70&lt;170,170-Candidates!AE70,0)</f>
        <v>0</v>
      </c>
      <c r="G71">
        <f>IF(Candidates!AN70&lt;30, 30-Candidates!AN70,0)</f>
        <v>0</v>
      </c>
      <c r="H71">
        <f>IF(Candidates!AX70&lt;30,30-Candidates!AX70,0)</f>
        <v>0</v>
      </c>
      <c r="I71">
        <f>IF(Candidates!BK70&lt;60,60-Candidates!BK70,0)</f>
        <v>0</v>
      </c>
      <c r="J71">
        <f>IF(Candidates!BV70&lt;40,40-Candidates!BV70,0)</f>
        <v>0</v>
      </c>
      <c r="K71">
        <f>IF(Candidates!BW70&lt;20,20-Candidates!BW70,0)</f>
        <v>0</v>
      </c>
      <c r="L71">
        <f t="shared" si="2"/>
        <v>0</v>
      </c>
      <c r="M71" t="str">
        <f t="shared" si="3"/>
        <v>Requirement met</v>
      </c>
    </row>
    <row r="72" spans="1:13" ht="15">
      <c r="A72" s="42" t="s">
        <v>172</v>
      </c>
      <c r="B72" s="42" t="s">
        <v>77</v>
      </c>
      <c r="C72">
        <f>IF(Candidates!C71&lt;10, 10-Candidates!C71,0)</f>
        <v>0</v>
      </c>
      <c r="D72">
        <f>IF(Candidates!D71&lt;20, 20-Candidates!D71,0)</f>
        <v>0</v>
      </c>
      <c r="E72">
        <f>IF(Candidates!E71&lt;20,20-Candidates!E71,0)</f>
        <v>0</v>
      </c>
      <c r="F72">
        <f>IF(Candidates!AE71&lt;170,170-Candidates!AE71,0)</f>
        <v>0</v>
      </c>
      <c r="G72">
        <f>IF(Candidates!AN71&lt;30, 30-Candidates!AN71,0)</f>
        <v>0</v>
      </c>
      <c r="H72">
        <f>IF(Candidates!AX71&lt;30,30-Candidates!AX71,0)</f>
        <v>0</v>
      </c>
      <c r="I72">
        <f>IF(Candidates!BK71&lt;60,60-Candidates!BK71,0)</f>
        <v>0</v>
      </c>
      <c r="J72">
        <f>IF(Candidates!BV71&lt;40,40-Candidates!BV71,0)</f>
        <v>40</v>
      </c>
      <c r="K72">
        <f>IF(Candidates!BW71&lt;20,20-Candidates!BW71,0)</f>
        <v>0</v>
      </c>
      <c r="L72">
        <f t="shared" si="2"/>
        <v>40</v>
      </c>
      <c r="M72" t="str">
        <f t="shared" si="3"/>
        <v xml:space="preserve"> </v>
      </c>
    </row>
    <row r="73" spans="1:13" ht="15">
      <c r="A73" s="42" t="s">
        <v>173</v>
      </c>
      <c r="B73" s="42" t="s">
        <v>214</v>
      </c>
      <c r="C73">
        <f>IF(Candidates!C72&lt;10, 10-Candidates!C72,0)</f>
        <v>0</v>
      </c>
      <c r="D73">
        <f>IF(Candidates!D72&lt;20, 20-Candidates!D72,0)</f>
        <v>20</v>
      </c>
      <c r="E73">
        <f>IF(Candidates!E72&lt;20,20-Candidates!E72,0)</f>
        <v>20</v>
      </c>
      <c r="F73">
        <f>IF(Candidates!AE72&lt;170,170-Candidates!AE72,0)</f>
        <v>150</v>
      </c>
      <c r="G73">
        <f>IF(Candidates!AN72&lt;30, 30-Candidates!AN72,0)</f>
        <v>30</v>
      </c>
      <c r="H73">
        <f>IF(Candidates!AX72&lt;30,30-Candidates!AX72,0)</f>
        <v>30</v>
      </c>
      <c r="I73">
        <f>IF(Candidates!BK72&lt;60,60-Candidates!BK72,0)</f>
        <v>60</v>
      </c>
      <c r="J73">
        <f>IF(Candidates!BV72&lt;40,40-Candidates!BV72,0)</f>
        <v>40</v>
      </c>
      <c r="K73">
        <f>IF(Candidates!BW72&lt;20,20-Candidates!BW72,0)</f>
        <v>20</v>
      </c>
      <c r="L73">
        <f t="shared" si="2"/>
        <v>370</v>
      </c>
      <c r="M73" t="str">
        <f t="shared" si="3"/>
        <v xml:space="preserve"> </v>
      </c>
    </row>
    <row r="74" spans="1:13" ht="15">
      <c r="A74" s="42" t="s">
        <v>52</v>
      </c>
      <c r="B74" s="42" t="s">
        <v>53</v>
      </c>
      <c r="C74">
        <f>IF(Candidates!C73&lt;10, 10-Candidates!C73,0)</f>
        <v>0</v>
      </c>
      <c r="D74">
        <f>IF(Candidates!D73&lt;20, 20-Candidates!D73,0)</f>
        <v>0</v>
      </c>
      <c r="E74">
        <f>IF(Candidates!E73&lt;20,20-Candidates!E73,0)</f>
        <v>20</v>
      </c>
      <c r="F74">
        <f>IF(Candidates!AE73&lt;170,170-Candidates!AE73,0)</f>
        <v>20</v>
      </c>
      <c r="G74">
        <f>IF(Candidates!AN73&lt;30, 30-Candidates!AN73,0)</f>
        <v>10</v>
      </c>
      <c r="H74">
        <f>IF(Candidates!AX73&lt;30,30-Candidates!AX73,0)</f>
        <v>30</v>
      </c>
      <c r="I74">
        <f>IF(Candidates!BK73&lt;60,60-Candidates!BK73,0)</f>
        <v>40</v>
      </c>
      <c r="J74">
        <f>IF(Candidates!BV73&lt;40,40-Candidates!BV73,0)</f>
        <v>40</v>
      </c>
      <c r="K74">
        <f>IF(Candidates!BW73&lt;20,20-Candidates!BW73,0)</f>
        <v>0</v>
      </c>
      <c r="L74">
        <f t="shared" si="2"/>
        <v>160</v>
      </c>
      <c r="M74" t="str">
        <f t="shared" si="3"/>
        <v xml:space="preserve"> </v>
      </c>
    </row>
    <row r="75" spans="1:13" ht="15">
      <c r="A75" s="42" t="s">
        <v>80</v>
      </c>
      <c r="B75" s="42" t="s">
        <v>81</v>
      </c>
      <c r="C75">
        <f>IF(Candidates!C74&lt;10, 10-Candidates!C74,0)</f>
        <v>0</v>
      </c>
      <c r="D75">
        <f>IF(Candidates!D74&lt;20, 20-Candidates!D74,0)</f>
        <v>0</v>
      </c>
      <c r="E75">
        <f>IF(Candidates!E74&lt;20,20-Candidates!E74,0)</f>
        <v>0</v>
      </c>
      <c r="F75">
        <f>IF(Candidates!AE74&lt;170,170-Candidates!AE74,0)</f>
        <v>0</v>
      </c>
      <c r="G75">
        <f>IF(Candidates!AN74&lt;30, 30-Candidates!AN74,0)</f>
        <v>0</v>
      </c>
      <c r="H75">
        <f>IF(Candidates!AX74&lt;30,30-Candidates!AX74,0)</f>
        <v>0</v>
      </c>
      <c r="I75">
        <f>IF(Candidates!BK74&lt;60,60-Candidates!BK74,0)</f>
        <v>0</v>
      </c>
      <c r="J75">
        <f>IF(Candidates!BV74&lt;40,40-Candidates!BV74,0)</f>
        <v>0</v>
      </c>
      <c r="K75">
        <f>IF(Candidates!BW74&lt;20,20-Candidates!BW74,0)</f>
        <v>0</v>
      </c>
      <c r="L75">
        <f t="shared" si="2"/>
        <v>0</v>
      </c>
      <c r="M75" t="str">
        <f t="shared" si="3"/>
        <v>Requirement met</v>
      </c>
    </row>
    <row r="76" spans="1:13" ht="15">
      <c r="A76" s="42" t="s">
        <v>174</v>
      </c>
      <c r="B76" s="42" t="s">
        <v>210</v>
      </c>
      <c r="C76">
        <f>IF(Candidates!C75&lt;10, 10-Candidates!C75,0)</f>
        <v>0</v>
      </c>
      <c r="D76">
        <f>IF(Candidates!D75&lt;20, 20-Candidates!D75,0)</f>
        <v>20</v>
      </c>
      <c r="E76">
        <f>IF(Candidates!E75&lt;20,20-Candidates!E75,0)</f>
        <v>20</v>
      </c>
      <c r="F76">
        <f>IF(Candidates!AE75&lt;170,170-Candidates!AE75,0)</f>
        <v>140</v>
      </c>
      <c r="G76">
        <f>IF(Candidates!AN75&lt;30, 30-Candidates!AN75,0)</f>
        <v>30</v>
      </c>
      <c r="H76">
        <f>IF(Candidates!AX75&lt;30,30-Candidates!AX75,0)</f>
        <v>20</v>
      </c>
      <c r="I76">
        <f>IF(Candidates!BK75&lt;60,60-Candidates!BK75,0)</f>
        <v>60</v>
      </c>
      <c r="J76">
        <f>IF(Candidates!BV75&lt;40,40-Candidates!BV75,0)</f>
        <v>40</v>
      </c>
      <c r="K76">
        <f>IF(Candidates!BW75&lt;20,20-Candidates!BW75,0)</f>
        <v>20</v>
      </c>
      <c r="L76">
        <f t="shared" si="2"/>
        <v>350</v>
      </c>
      <c r="M76" t="str">
        <f t="shared" si="3"/>
        <v xml:space="preserve"> </v>
      </c>
    </row>
    <row r="77" spans="1:13" ht="15">
      <c r="A77" s="42" t="s">
        <v>175</v>
      </c>
      <c r="B77" s="42" t="s">
        <v>215</v>
      </c>
      <c r="C77">
        <f>IF(Candidates!C76&lt;10, 10-Candidates!C76,0)</f>
        <v>0</v>
      </c>
      <c r="D77">
        <f>IF(Candidates!D76&lt;20, 20-Candidates!D76,0)</f>
        <v>20</v>
      </c>
      <c r="E77">
        <f>IF(Candidates!E76&lt;20,20-Candidates!E76,0)</f>
        <v>20</v>
      </c>
      <c r="F77">
        <f>IF(Candidates!AE76&lt;170,170-Candidates!AE76,0)</f>
        <v>170</v>
      </c>
      <c r="G77">
        <f>IF(Candidates!AN76&lt;30, 30-Candidates!AN76,0)</f>
        <v>30</v>
      </c>
      <c r="H77">
        <f>IF(Candidates!AX76&lt;30,30-Candidates!AX76,0)</f>
        <v>30</v>
      </c>
      <c r="I77">
        <f>IF(Candidates!BK76&lt;60,60-Candidates!BK76,0)</f>
        <v>60</v>
      </c>
      <c r="J77">
        <f>IF(Candidates!BV76&lt;40,40-Candidates!BV76,0)</f>
        <v>40</v>
      </c>
      <c r="K77">
        <f>IF(Candidates!BW76&lt;20,20-Candidates!BW76,0)</f>
        <v>20</v>
      </c>
      <c r="L77">
        <f t="shared" si="2"/>
        <v>390</v>
      </c>
      <c r="M77" t="str">
        <f t="shared" si="3"/>
        <v xml:space="preserve"> </v>
      </c>
    </row>
    <row r="78" spans="1:13">
      <c r="M78" t="str">
        <f t="shared" si="3"/>
        <v xml:space="preserve"> </v>
      </c>
    </row>
    <row r="79" spans="1:13">
      <c r="M79" t="str">
        <f t="shared" si="3"/>
        <v xml:space="preserve"> </v>
      </c>
    </row>
    <row r="80" spans="1:13">
      <c r="M80" t="str">
        <f t="shared" si="3"/>
        <v xml:space="preserve"> </v>
      </c>
    </row>
    <row r="81" spans="13:13">
      <c r="M81" t="str">
        <f t="shared" si="3"/>
        <v xml:space="preserve"> </v>
      </c>
    </row>
    <row r="82" spans="13:13">
      <c r="M82" t="str">
        <f t="shared" si="3"/>
        <v xml:space="preserve"> </v>
      </c>
    </row>
  </sheetData>
  <autoFilter ref="A2:M82"/>
  <phoneticPr fontId="3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N8" sqref="N8"/>
    </sheetView>
  </sheetViews>
  <sheetFormatPr defaultRowHeight="14.25"/>
  <cols>
    <col min="1" max="1" width="11.375" bestFit="1" customWidth="1"/>
    <col min="2" max="2" width="13.625" customWidth="1"/>
    <col min="3" max="9" width="3.25" bestFit="1" customWidth="1"/>
    <col min="10" max="10" width="4.75" bestFit="1" customWidth="1"/>
    <col min="11" max="11" width="16.875" bestFit="1" customWidth="1"/>
  </cols>
  <sheetData>
    <row r="1" spans="1:11" ht="128.25">
      <c r="A1" t="s">
        <v>373</v>
      </c>
      <c r="B1" t="s">
        <v>374</v>
      </c>
      <c r="C1" s="68" t="s">
        <v>11</v>
      </c>
      <c r="D1" s="68" t="s">
        <v>1</v>
      </c>
      <c r="E1" s="69" t="s">
        <v>8</v>
      </c>
      <c r="F1" s="69" t="s">
        <v>22</v>
      </c>
      <c r="G1" s="69" t="s">
        <v>7</v>
      </c>
      <c r="H1" s="69" t="s">
        <v>9</v>
      </c>
      <c r="I1" s="69" t="s">
        <v>10</v>
      </c>
      <c r="J1" s="69" t="s">
        <v>371</v>
      </c>
      <c r="K1" s="69" t="s">
        <v>372</v>
      </c>
    </row>
    <row r="2" spans="1:11" ht="15">
      <c r="A2" s="42" t="s">
        <v>90</v>
      </c>
      <c r="B2" s="42" t="s">
        <v>97</v>
      </c>
      <c r="C2">
        <f>IF(Members!D2&lt;20,20-Members!D2,0)</f>
        <v>0</v>
      </c>
      <c r="D2">
        <f>IF(Members!E2&lt;20,20-Members!E2,0)</f>
        <v>0</v>
      </c>
      <c r="E2">
        <f>IF(Members!AD2&lt;80,80-Members!AD2,0)</f>
        <v>0</v>
      </c>
      <c r="F2">
        <f>IF(Members!AL2&lt;10,10-Members!AL2,0)</f>
        <v>0</v>
      </c>
      <c r="G2">
        <f>IF(Members!AV2&lt;30,30-Members!AV2,0)</f>
        <v>0</v>
      </c>
      <c r="H2">
        <f>IF(Members!BF2&lt;20,20-Members!BF2,0)</f>
        <v>0</v>
      </c>
      <c r="I2">
        <f>IF(Members!BR2&lt;20,20-Members!BR2,0)</f>
        <v>0</v>
      </c>
      <c r="J2">
        <f>SUM(C2:I2)</f>
        <v>0</v>
      </c>
      <c r="K2" t="str">
        <f>IF(COUNTIF(C2:J2, "0")=8, "Requirement met", " ")</f>
        <v>Requirement met</v>
      </c>
    </row>
    <row r="3" spans="1:11" ht="15">
      <c r="A3" s="42" t="s">
        <v>54</v>
      </c>
      <c r="B3" s="42" t="s">
        <v>66</v>
      </c>
      <c r="C3">
        <f>IF(Members!D3&lt;20,20-Members!D3,0)</f>
        <v>20</v>
      </c>
      <c r="D3">
        <f>IF(Members!E3&lt;20,20-Members!E3,0)</f>
        <v>20</v>
      </c>
      <c r="E3">
        <f>IF(Members!AD3&lt;80,80-Members!AD3,0)</f>
        <v>50</v>
      </c>
      <c r="F3">
        <f>IF(Members!AL3&lt;10,10-Members!AL3,0)</f>
        <v>10</v>
      </c>
      <c r="G3">
        <f>IF(Members!AV3&lt;30,30-Members!AV3,0)</f>
        <v>30</v>
      </c>
      <c r="H3">
        <f>IF(Members!BF3&lt;20,20-Members!BF3,0)</f>
        <v>20</v>
      </c>
      <c r="I3">
        <f>IF(Members!BR3&lt;20,20-Members!BR3,0)</f>
        <v>20</v>
      </c>
      <c r="J3">
        <f t="shared" ref="J3:J60" si="0">SUM(C3:I3)</f>
        <v>170</v>
      </c>
      <c r="K3" t="str">
        <f t="shared" ref="K3:K55" si="1">IF(COUNTIF(C3:J3, "0")=8, "Requirement met", " ")</f>
        <v xml:space="preserve"> </v>
      </c>
    </row>
    <row r="4" spans="1:11" ht="15">
      <c r="A4" s="25" t="s">
        <v>289</v>
      </c>
      <c r="B4" s="25" t="s">
        <v>311</v>
      </c>
      <c r="C4">
        <f>IF(Members!D4&lt;20,20-Members!D4,0)</f>
        <v>0</v>
      </c>
      <c r="D4">
        <f>IF(Members!E4&lt;20,20-Members!E4,0)</f>
        <v>0</v>
      </c>
      <c r="E4">
        <f>IF(Members!AD4&lt;80,80-Members!AD4,0)</f>
        <v>0</v>
      </c>
      <c r="F4">
        <f>IF(Members!AL4&lt;10,10-Members!AL4,0)</f>
        <v>0</v>
      </c>
      <c r="G4">
        <f>IF(Members!AV4&lt;30,30-Members!AV4,0)</f>
        <v>10</v>
      </c>
      <c r="H4">
        <f>IF(Members!BF4&lt;20,20-Members!BF4,0)</f>
        <v>20</v>
      </c>
      <c r="I4">
        <f>IF(Members!BR4&lt;20,20-Members!BR4,0)</f>
        <v>0</v>
      </c>
      <c r="J4">
        <f t="shared" si="0"/>
        <v>30</v>
      </c>
      <c r="K4" t="str">
        <f t="shared" si="1"/>
        <v xml:space="preserve"> </v>
      </c>
    </row>
    <row r="5" spans="1:11" ht="15">
      <c r="A5" s="42" t="s">
        <v>108</v>
      </c>
      <c r="B5" s="42" t="s">
        <v>77</v>
      </c>
      <c r="C5">
        <f>IF(Members!D5&lt;20,20-Members!D5,0)</f>
        <v>0</v>
      </c>
      <c r="D5">
        <f>IF(Members!E5&lt;20,20-Members!E5,0)</f>
        <v>0</v>
      </c>
      <c r="E5">
        <f>IF(Members!AD5&lt;80,80-Members!AD5,0)</f>
        <v>0</v>
      </c>
      <c r="F5">
        <f>IF(Members!AL5&lt;10,10-Members!AL5,0)</f>
        <v>0</v>
      </c>
      <c r="G5">
        <f>IF(Members!AV5&lt;30,30-Members!AV5,0)</f>
        <v>0</v>
      </c>
      <c r="H5">
        <f>IF(Members!BF5&lt;20,20-Members!BF5,0)</f>
        <v>0</v>
      </c>
      <c r="I5">
        <f>IF(Members!BR5&lt;20,20-Members!BR5,0)</f>
        <v>0</v>
      </c>
      <c r="J5">
        <f t="shared" si="0"/>
        <v>0</v>
      </c>
      <c r="K5" t="str">
        <f t="shared" si="1"/>
        <v>Requirement met</v>
      </c>
    </row>
    <row r="6" spans="1:11" ht="15">
      <c r="A6" s="47" t="s">
        <v>272</v>
      </c>
      <c r="B6" s="47" t="s">
        <v>295</v>
      </c>
      <c r="C6">
        <f>IF(Members!D6&lt;20,20-Members!D6,0)</f>
        <v>0</v>
      </c>
      <c r="D6">
        <f>IF(Members!E6&lt;20,20-Members!E6,0)</f>
        <v>0</v>
      </c>
      <c r="E6">
        <f>IF(Members!AD6&lt;80,80-Members!AD6,0)</f>
        <v>0</v>
      </c>
      <c r="F6">
        <f>IF(Members!AL6&lt;10,10-Members!AL6,0)</f>
        <v>0</v>
      </c>
      <c r="G6">
        <f>IF(Members!AV6&lt;30,30-Members!AV6,0)</f>
        <v>10</v>
      </c>
      <c r="H6">
        <f>IF(Members!BF6&lt;20,20-Members!BF6,0)</f>
        <v>0</v>
      </c>
      <c r="I6">
        <f>IF(Members!BR6&lt;20,20-Members!BR6,0)</f>
        <v>0</v>
      </c>
      <c r="J6">
        <f t="shared" si="0"/>
        <v>10</v>
      </c>
      <c r="K6" t="str">
        <f t="shared" si="1"/>
        <v xml:space="preserve"> </v>
      </c>
    </row>
    <row r="7" spans="1:11" ht="15">
      <c r="A7" s="47" t="s">
        <v>83</v>
      </c>
      <c r="B7" s="47" t="s">
        <v>77</v>
      </c>
      <c r="C7">
        <f>IF(Members!D7&lt;20,20-Members!D7,0)</f>
        <v>0</v>
      </c>
      <c r="D7">
        <f>IF(Members!E7&lt;20,20-Members!E7,0)</f>
        <v>20</v>
      </c>
      <c r="E7">
        <f>IF(Members!AD7&lt;80,80-Members!AD7,0)</f>
        <v>0</v>
      </c>
      <c r="F7">
        <f>IF(Members!AL7&lt;10,10-Members!AL7,0)</f>
        <v>10</v>
      </c>
      <c r="G7">
        <f>IF(Members!AV7&lt;30,30-Members!AV7,0)</f>
        <v>20</v>
      </c>
      <c r="H7">
        <f>IF(Members!BF7&lt;20,20-Members!BF7,0)</f>
        <v>0</v>
      </c>
      <c r="I7">
        <f>IF(Members!BR7&lt;20,20-Members!BR7,0)</f>
        <v>10</v>
      </c>
      <c r="J7">
        <f t="shared" si="0"/>
        <v>60</v>
      </c>
      <c r="K7" t="str">
        <f t="shared" si="1"/>
        <v xml:space="preserve"> </v>
      </c>
    </row>
    <row r="8" spans="1:11" ht="15">
      <c r="A8" s="47" t="s">
        <v>276</v>
      </c>
      <c r="B8" s="47" t="s">
        <v>94</v>
      </c>
      <c r="C8">
        <f>IF(Members!D8&lt;20,20-Members!D8,0)</f>
        <v>0</v>
      </c>
      <c r="D8">
        <f>IF(Members!E8&lt;20,20-Members!E8,0)</f>
        <v>20</v>
      </c>
      <c r="E8">
        <f>IF(Members!AD8&lt;80,80-Members!AD8,0)</f>
        <v>30</v>
      </c>
      <c r="F8">
        <f>IF(Members!AL8&lt;10,10-Members!AL8,0)</f>
        <v>0</v>
      </c>
      <c r="G8">
        <f>IF(Members!AV8&lt;30,30-Members!AV8,0)</f>
        <v>20</v>
      </c>
      <c r="H8">
        <f>IF(Members!BF8&lt;20,20-Members!BF8,0)</f>
        <v>20</v>
      </c>
      <c r="I8">
        <f>IF(Members!BR8&lt;20,20-Members!BR8,0)</f>
        <v>20</v>
      </c>
      <c r="J8">
        <f t="shared" si="0"/>
        <v>110</v>
      </c>
      <c r="K8" t="str">
        <f t="shared" si="1"/>
        <v xml:space="preserve"> </v>
      </c>
    </row>
    <row r="9" spans="1:11" ht="15">
      <c r="A9" s="42" t="s">
        <v>84</v>
      </c>
      <c r="B9" s="42" t="s">
        <v>93</v>
      </c>
      <c r="C9">
        <f>IF(Members!D9&lt;20,20-Members!D9,0)</f>
        <v>0</v>
      </c>
      <c r="D9">
        <f>IF(Members!E9&lt;20,20-Members!E9,0)</f>
        <v>0</v>
      </c>
      <c r="E9">
        <f>IF(Members!AD9&lt;80,80-Members!AD9,0)</f>
        <v>0</v>
      </c>
      <c r="F9">
        <f>IF(Members!AL9&lt;10,10-Members!AL9,0)</f>
        <v>0</v>
      </c>
      <c r="G9">
        <f>IF(Members!AV9&lt;30,30-Members!AV9,0)</f>
        <v>0</v>
      </c>
      <c r="H9">
        <f>IF(Members!BF9&lt;20,20-Members!BF9,0)</f>
        <v>0</v>
      </c>
      <c r="I9">
        <f>IF(Members!BR9&lt;20,20-Members!BR9,0)</f>
        <v>0</v>
      </c>
      <c r="J9">
        <f t="shared" si="0"/>
        <v>0</v>
      </c>
      <c r="K9" t="str">
        <f t="shared" si="1"/>
        <v>Requirement met</v>
      </c>
    </row>
    <row r="10" spans="1:11" ht="15">
      <c r="A10" s="42" t="s">
        <v>55</v>
      </c>
      <c r="B10" s="42" t="s">
        <v>68</v>
      </c>
      <c r="C10">
        <f>IF(Members!D10&lt;20,20-Members!D10,0)</f>
        <v>0</v>
      </c>
      <c r="D10">
        <f>IF(Members!E10&lt;20,20-Members!E10,0)</f>
        <v>0</v>
      </c>
      <c r="E10">
        <f>IF(Members!AD10&lt;80,80-Members!AD10,0)</f>
        <v>0</v>
      </c>
      <c r="F10">
        <f>IF(Members!AL10&lt;10,10-Members!AL10,0)</f>
        <v>0</v>
      </c>
      <c r="G10">
        <f>IF(Members!AV10&lt;30,30-Members!AV10,0)</f>
        <v>0</v>
      </c>
      <c r="H10">
        <f>IF(Members!BF10&lt;20,20-Members!BF10,0)</f>
        <v>0</v>
      </c>
      <c r="I10">
        <f>IF(Members!BR10&lt;20,20-Members!BR10,0)</f>
        <v>0</v>
      </c>
      <c r="J10">
        <f t="shared" si="0"/>
        <v>0</v>
      </c>
      <c r="K10" t="str">
        <f t="shared" si="1"/>
        <v>Requirement met</v>
      </c>
    </row>
    <row r="11" spans="1:11" ht="15">
      <c r="A11" s="47" t="s">
        <v>280</v>
      </c>
      <c r="B11" s="47" t="s">
        <v>301</v>
      </c>
      <c r="C11">
        <f>IF(Members!D11&lt;20,20-Members!D11,0)</f>
        <v>20</v>
      </c>
      <c r="D11">
        <f>IF(Members!E11&lt;20,20-Members!E11,0)</f>
        <v>0</v>
      </c>
      <c r="E11">
        <f>IF(Members!AD11&lt;80,80-Members!AD11,0)</f>
        <v>80</v>
      </c>
      <c r="F11">
        <f>IF(Members!AL11&lt;10,10-Members!AL11,0)</f>
        <v>0</v>
      </c>
      <c r="G11">
        <f>IF(Members!AV11&lt;30,30-Members!AV11,0)</f>
        <v>20</v>
      </c>
      <c r="H11">
        <f>IF(Members!BF11&lt;20,20-Members!BF11,0)</f>
        <v>20</v>
      </c>
      <c r="I11">
        <f>IF(Members!BR11&lt;20,20-Members!BR11,0)</f>
        <v>20</v>
      </c>
      <c r="J11">
        <f t="shared" si="0"/>
        <v>160</v>
      </c>
      <c r="K11" t="str">
        <f t="shared" si="1"/>
        <v xml:space="preserve"> </v>
      </c>
    </row>
    <row r="12" spans="1:11" ht="15">
      <c r="A12" s="47" t="s">
        <v>284</v>
      </c>
      <c r="B12" s="47" t="s">
        <v>306</v>
      </c>
      <c r="C12">
        <f>IF(Members!D12&lt;20,20-Members!D12,0)</f>
        <v>20</v>
      </c>
      <c r="D12">
        <f>IF(Members!E12&lt;20,20-Members!E12,0)</f>
        <v>20</v>
      </c>
      <c r="E12">
        <f>IF(Members!AD12&lt;80,80-Members!AD12,0)</f>
        <v>80</v>
      </c>
      <c r="F12">
        <f>IF(Members!AL12&lt;10,10-Members!AL12,0)</f>
        <v>0</v>
      </c>
      <c r="G12">
        <f>IF(Members!AV12&lt;30,30-Members!AV12,0)</f>
        <v>30</v>
      </c>
      <c r="H12">
        <f>IF(Members!BF12&lt;20,20-Members!BF12,0)</f>
        <v>20</v>
      </c>
      <c r="I12">
        <f>IF(Members!BR12&lt;20,20-Members!BR12,0)</f>
        <v>20</v>
      </c>
      <c r="J12">
        <f t="shared" si="0"/>
        <v>190</v>
      </c>
      <c r="K12" t="str">
        <f t="shared" si="1"/>
        <v xml:space="preserve"> </v>
      </c>
    </row>
    <row r="13" spans="1:11" ht="15">
      <c r="A13" s="42" t="s">
        <v>58</v>
      </c>
      <c r="B13" s="42" t="s">
        <v>71</v>
      </c>
      <c r="C13">
        <f>IF(Members!D13&lt;20,20-Members!D13,0)</f>
        <v>0</v>
      </c>
      <c r="D13">
        <f>IF(Members!E13&lt;20,20-Members!E13,0)</f>
        <v>0</v>
      </c>
      <c r="E13">
        <f>IF(Members!AD13&lt;80,80-Members!AD13,0)</f>
        <v>0</v>
      </c>
      <c r="F13">
        <f>IF(Members!AL13&lt;10,10-Members!AL13,0)</f>
        <v>0</v>
      </c>
      <c r="G13">
        <f>IF(Members!AV13&lt;30,30-Members!AV13,0)</f>
        <v>0</v>
      </c>
      <c r="H13">
        <f>IF(Members!BF13&lt;20,20-Members!BF13,0)</f>
        <v>0</v>
      </c>
      <c r="I13">
        <f>IF(Members!BR13&lt;20,20-Members!BR13,0)</f>
        <v>0</v>
      </c>
      <c r="J13">
        <f t="shared" si="0"/>
        <v>0</v>
      </c>
      <c r="K13" t="str">
        <f t="shared" si="1"/>
        <v>Requirement met</v>
      </c>
    </row>
    <row r="14" spans="1:11" ht="15">
      <c r="A14" s="42" t="s">
        <v>109</v>
      </c>
      <c r="B14" s="42" t="s">
        <v>77</v>
      </c>
      <c r="C14">
        <f>IF(Members!D14&lt;20,20-Members!D14,0)</f>
        <v>20</v>
      </c>
      <c r="D14">
        <f>IF(Members!E14&lt;20,20-Members!E14,0)</f>
        <v>20</v>
      </c>
      <c r="E14">
        <f>IF(Members!AD14&lt;80,80-Members!AD14,0)</f>
        <v>60</v>
      </c>
      <c r="F14">
        <f>IF(Members!AL14&lt;10,10-Members!AL14,0)</f>
        <v>5</v>
      </c>
      <c r="G14">
        <f>IF(Members!AV14&lt;30,30-Members!AV14,0)</f>
        <v>30</v>
      </c>
      <c r="H14">
        <f>IF(Members!BF14&lt;20,20-Members!BF14,0)</f>
        <v>20</v>
      </c>
      <c r="I14">
        <f>IF(Members!BR14&lt;20,20-Members!BR14,0)</f>
        <v>20</v>
      </c>
      <c r="J14">
        <f t="shared" si="0"/>
        <v>175</v>
      </c>
      <c r="K14" t="str">
        <f t="shared" si="1"/>
        <v xml:space="preserve"> </v>
      </c>
    </row>
    <row r="15" spans="1:11" ht="15">
      <c r="A15" s="47" t="s">
        <v>85</v>
      </c>
      <c r="B15" s="47" t="s">
        <v>70</v>
      </c>
      <c r="C15">
        <f>IF(Members!D15&lt;20,20-Members!D15,0)</f>
        <v>0</v>
      </c>
      <c r="D15">
        <f>IF(Members!E15&lt;20,20-Members!E15,0)</f>
        <v>20</v>
      </c>
      <c r="E15">
        <f>IF(Members!AD15&lt;80,80-Members!AD15,0)</f>
        <v>60</v>
      </c>
      <c r="F15">
        <f>IF(Members!AL15&lt;10,10-Members!AL15,0)</f>
        <v>10</v>
      </c>
      <c r="G15">
        <f>IF(Members!AV15&lt;30,30-Members!AV15,0)</f>
        <v>20</v>
      </c>
      <c r="H15">
        <f>IF(Members!BF15&lt;20,20-Members!BF15,0)</f>
        <v>20</v>
      </c>
      <c r="I15">
        <f>IF(Members!BR15&lt;20,20-Members!BR15,0)</f>
        <v>20</v>
      </c>
      <c r="J15">
        <f t="shared" si="0"/>
        <v>150</v>
      </c>
      <c r="K15" t="str">
        <f t="shared" si="1"/>
        <v xml:space="preserve"> </v>
      </c>
    </row>
    <row r="16" spans="1:11" ht="15">
      <c r="A16" s="47" t="s">
        <v>281</v>
      </c>
      <c r="B16" s="47" t="s">
        <v>303</v>
      </c>
      <c r="C16">
        <f>IF(Members!D16&lt;20,20-Members!D16,0)</f>
        <v>0</v>
      </c>
      <c r="D16">
        <f>IF(Members!E16&lt;20,20-Members!E16,0)</f>
        <v>0</v>
      </c>
      <c r="E16">
        <f>IF(Members!AD16&lt;80,80-Members!AD16,0)</f>
        <v>0</v>
      </c>
      <c r="F16">
        <f>IF(Members!AL16&lt;10,10-Members!AL16,0)</f>
        <v>0</v>
      </c>
      <c r="G16">
        <f>IF(Members!AV16&lt;30,30-Members!AV16,0)</f>
        <v>0</v>
      </c>
      <c r="H16">
        <f>IF(Members!BF16&lt;20,20-Members!BF16,0)</f>
        <v>0</v>
      </c>
      <c r="I16">
        <f>IF(Members!BR16&lt;20,20-Members!BR16,0)</f>
        <v>0</v>
      </c>
      <c r="J16">
        <f t="shared" si="0"/>
        <v>0</v>
      </c>
      <c r="K16" t="str">
        <f t="shared" si="1"/>
        <v>Requirement met</v>
      </c>
    </row>
    <row r="17" spans="1:11" ht="15">
      <c r="A17" s="42" t="s">
        <v>86</v>
      </c>
      <c r="B17" s="42" t="s">
        <v>95</v>
      </c>
      <c r="C17">
        <f>IF(Members!D17&lt;20,20-Members!D17,0)</f>
        <v>20</v>
      </c>
      <c r="D17">
        <f>IF(Members!E17&lt;20,20-Members!E17,0)</f>
        <v>0</v>
      </c>
      <c r="E17">
        <f>IF(Members!AD17&lt;80,80-Members!AD17,0)</f>
        <v>80</v>
      </c>
      <c r="F17">
        <f>IF(Members!AL17&lt;10,10-Members!AL17,0)</f>
        <v>10</v>
      </c>
      <c r="G17">
        <f>IF(Members!AV17&lt;30,30-Members!AV17,0)</f>
        <v>30</v>
      </c>
      <c r="H17">
        <f>IF(Members!BF17&lt;20,20-Members!BF17,0)</f>
        <v>20</v>
      </c>
      <c r="I17">
        <f>IF(Members!BR17&lt;20,20-Members!BR17,0)</f>
        <v>20</v>
      </c>
      <c r="J17">
        <f t="shared" si="0"/>
        <v>180</v>
      </c>
      <c r="K17" t="str">
        <f t="shared" si="1"/>
        <v xml:space="preserve"> </v>
      </c>
    </row>
    <row r="18" spans="1:11" ht="15">
      <c r="A18" s="42" t="s">
        <v>87</v>
      </c>
      <c r="B18" s="42" t="s">
        <v>96</v>
      </c>
      <c r="C18">
        <f>IF(Members!D18&lt;20,20-Members!D18,0)</f>
        <v>0</v>
      </c>
      <c r="D18">
        <f>IF(Members!E18&lt;20,20-Members!E18,0)</f>
        <v>20</v>
      </c>
      <c r="E18">
        <f>IF(Members!AD18&lt;80,80-Members!AD18,0)</f>
        <v>10</v>
      </c>
      <c r="F18">
        <f>IF(Members!AL18&lt;10,10-Members!AL18,0)</f>
        <v>10</v>
      </c>
      <c r="G18">
        <f>IF(Members!AV18&lt;30,30-Members!AV18,0)</f>
        <v>20</v>
      </c>
      <c r="H18">
        <f>IF(Members!BF18&lt;20,20-Members!BF18,0)</f>
        <v>20</v>
      </c>
      <c r="I18">
        <f>IF(Members!BR18&lt;20,20-Members!BR18,0)</f>
        <v>20</v>
      </c>
      <c r="J18">
        <f t="shared" si="0"/>
        <v>100</v>
      </c>
      <c r="K18" t="str">
        <f t="shared" si="1"/>
        <v xml:space="preserve"> </v>
      </c>
    </row>
    <row r="19" spans="1:11" ht="15">
      <c r="A19" s="47" t="s">
        <v>266</v>
      </c>
      <c r="B19" s="47" t="s">
        <v>291</v>
      </c>
      <c r="C19">
        <f>IF(Members!D19&lt;20,20-Members!D19,0)</f>
        <v>0</v>
      </c>
      <c r="D19">
        <f>IF(Members!E19&lt;20,20-Members!E19,0)</f>
        <v>20</v>
      </c>
      <c r="E19">
        <f>IF(Members!AD19&lt;80,80-Members!AD19,0)</f>
        <v>0</v>
      </c>
      <c r="F19">
        <f>IF(Members!AL19&lt;10,10-Members!AL19,0)</f>
        <v>0</v>
      </c>
      <c r="G19">
        <f>IF(Members!AV19&lt;30,30-Members!AV19,0)</f>
        <v>0</v>
      </c>
      <c r="H19">
        <f>IF(Members!BF19&lt;20,20-Members!BF19,0)</f>
        <v>0</v>
      </c>
      <c r="I19">
        <f>IF(Members!BR19&lt;20,20-Members!BR19,0)</f>
        <v>15</v>
      </c>
      <c r="J19">
        <f t="shared" si="0"/>
        <v>35</v>
      </c>
      <c r="K19" t="str">
        <f t="shared" si="1"/>
        <v xml:space="preserve"> </v>
      </c>
    </row>
    <row r="20" spans="1:11" ht="15">
      <c r="A20" s="42" t="s">
        <v>38</v>
      </c>
      <c r="B20" s="42" t="s">
        <v>118</v>
      </c>
      <c r="C20">
        <f>IF(Members!D20&lt;20,20-Members!D20,0)</f>
        <v>0</v>
      </c>
      <c r="D20">
        <f>IF(Members!E20&lt;20,20-Members!E20,0)</f>
        <v>20</v>
      </c>
      <c r="E20">
        <f>IF(Members!AD20&lt;80,80-Members!AD20,0)</f>
        <v>20</v>
      </c>
      <c r="F20">
        <f>IF(Members!AL20&lt;10,10-Members!AL20,0)</f>
        <v>10</v>
      </c>
      <c r="G20">
        <f>IF(Members!AV20&lt;30,30-Members!AV20,0)</f>
        <v>20</v>
      </c>
      <c r="H20">
        <f>IF(Members!BF20&lt;20,20-Members!BF20,0)</f>
        <v>0</v>
      </c>
      <c r="I20">
        <f>IF(Members!BR20&lt;20,20-Members!BR20,0)</f>
        <v>0</v>
      </c>
      <c r="J20">
        <f t="shared" si="0"/>
        <v>70</v>
      </c>
      <c r="K20" t="str">
        <f t="shared" si="1"/>
        <v xml:space="preserve"> </v>
      </c>
    </row>
    <row r="21" spans="1:11" ht="15">
      <c r="A21" s="42" t="s">
        <v>110</v>
      </c>
      <c r="B21" s="42" t="s">
        <v>77</v>
      </c>
      <c r="C21">
        <f>IF(Members!D21&lt;20,20-Members!D21,0)</f>
        <v>0</v>
      </c>
      <c r="D21">
        <f>IF(Members!E21&lt;20,20-Members!E21,0)</f>
        <v>0</v>
      </c>
      <c r="E21">
        <f>IF(Members!AD21&lt;80,80-Members!AD21,0)</f>
        <v>0</v>
      </c>
      <c r="F21">
        <f>IF(Members!AL21&lt;10,10-Members!AL21,0)</f>
        <v>0</v>
      </c>
      <c r="G21">
        <f>IF(Members!AV21&lt;30,30-Members!AV21,0)</f>
        <v>10</v>
      </c>
      <c r="H21">
        <f>IF(Members!BF21&lt;20,20-Members!BF21,0)</f>
        <v>0</v>
      </c>
      <c r="I21">
        <f>IF(Members!BR21&lt;20,20-Members!BR21,0)</f>
        <v>0</v>
      </c>
      <c r="J21">
        <f t="shared" si="0"/>
        <v>10</v>
      </c>
      <c r="K21" t="str">
        <f t="shared" si="1"/>
        <v xml:space="preserve"> </v>
      </c>
    </row>
    <row r="22" spans="1:11" ht="15">
      <c r="A22" s="47" t="s">
        <v>271</v>
      </c>
      <c r="B22" s="47" t="s">
        <v>294</v>
      </c>
      <c r="C22">
        <f>IF(Members!D22&lt;20,20-Members!D22,0)</f>
        <v>0</v>
      </c>
      <c r="D22">
        <f>IF(Members!E22&lt;20,20-Members!E22,0)</f>
        <v>0</v>
      </c>
      <c r="E22">
        <f>IF(Members!AD22&lt;80,80-Members!AD22,0)</f>
        <v>0</v>
      </c>
      <c r="F22">
        <f>IF(Members!AL22&lt;10,10-Members!AL22,0)</f>
        <v>0</v>
      </c>
      <c r="G22">
        <f>IF(Members!AV22&lt;30,30-Members!AV22,0)</f>
        <v>0</v>
      </c>
      <c r="H22">
        <f>IF(Members!BF22&lt;20,20-Members!BF22,0)</f>
        <v>0</v>
      </c>
      <c r="I22">
        <f>IF(Members!BR22&lt;20,20-Members!BR22,0)</f>
        <v>0</v>
      </c>
      <c r="J22">
        <f t="shared" si="0"/>
        <v>0</v>
      </c>
      <c r="K22" t="str">
        <f t="shared" si="1"/>
        <v>Requirement met</v>
      </c>
    </row>
    <row r="23" spans="1:11" ht="15">
      <c r="A23" s="47" t="s">
        <v>270</v>
      </c>
      <c r="B23" s="47" t="s">
        <v>119</v>
      </c>
      <c r="C23">
        <f>IF(Members!D23&lt;20,20-Members!D23,0)</f>
        <v>0</v>
      </c>
      <c r="D23">
        <f>IF(Members!E23&lt;20,20-Members!E23,0)</f>
        <v>0</v>
      </c>
      <c r="E23">
        <f>IF(Members!AD23&lt;80,80-Members!AD23,0)</f>
        <v>0</v>
      </c>
      <c r="F23">
        <f>IF(Members!AL23&lt;10,10-Members!AL23,0)</f>
        <v>0</v>
      </c>
      <c r="G23">
        <f>IF(Members!AV23&lt;30,30-Members!AV23,0)</f>
        <v>0</v>
      </c>
      <c r="H23">
        <f>IF(Members!BF23&lt;20,20-Members!BF23,0)</f>
        <v>0</v>
      </c>
      <c r="I23">
        <f>IF(Members!BR23&lt;20,20-Members!BR23,0)</f>
        <v>0</v>
      </c>
      <c r="J23">
        <f t="shared" si="0"/>
        <v>0</v>
      </c>
      <c r="K23" t="str">
        <f t="shared" si="1"/>
        <v>Requirement met</v>
      </c>
    </row>
    <row r="24" spans="1:11" ht="15">
      <c r="A24" s="42" t="s">
        <v>92</v>
      </c>
      <c r="B24" s="42" t="s">
        <v>251</v>
      </c>
      <c r="C24">
        <f>IF(Members!D24&lt;20,20-Members!D24,0)</f>
        <v>20</v>
      </c>
      <c r="D24">
        <f>IF(Members!E24&lt;20,20-Members!E24,0)</f>
        <v>20</v>
      </c>
      <c r="E24">
        <f>IF(Members!AD24&lt;80,80-Members!AD24,0)</f>
        <v>80</v>
      </c>
      <c r="F24">
        <f>IF(Members!AL24&lt;10,10-Members!AL24,0)</f>
        <v>10</v>
      </c>
      <c r="G24">
        <f>IF(Members!AV24&lt;30,30-Members!AV24,0)</f>
        <v>30</v>
      </c>
      <c r="H24">
        <f>IF(Members!BF24&lt;20,20-Members!BF24,0)</f>
        <v>20</v>
      </c>
      <c r="I24">
        <f>IF(Members!BR24&lt;20,20-Members!BR24,0)</f>
        <v>20</v>
      </c>
      <c r="J24">
        <f t="shared" si="0"/>
        <v>200</v>
      </c>
      <c r="K24" t="str">
        <f t="shared" si="1"/>
        <v xml:space="preserve"> </v>
      </c>
    </row>
    <row r="25" spans="1:11" ht="15">
      <c r="A25" s="42" t="s">
        <v>59</v>
      </c>
      <c r="B25" s="42" t="s">
        <v>72</v>
      </c>
      <c r="C25">
        <f>IF(Members!D25&lt;20,20-Members!D25,0)</f>
        <v>0</v>
      </c>
      <c r="D25">
        <f>IF(Members!E25&lt;20,20-Members!E25,0)</f>
        <v>20</v>
      </c>
      <c r="E25">
        <f>IF(Members!AD25&lt;80,80-Members!AD25,0)</f>
        <v>10</v>
      </c>
      <c r="F25">
        <f>IF(Members!AL25&lt;10,10-Members!AL25,0)</f>
        <v>0</v>
      </c>
      <c r="G25">
        <f>IF(Members!AV25&lt;30,30-Members!AV25,0)</f>
        <v>10</v>
      </c>
      <c r="H25">
        <f>IF(Members!BF25&lt;20,20-Members!BF25,0)</f>
        <v>0</v>
      </c>
      <c r="I25">
        <f>IF(Members!BR25&lt;20,20-Members!BR25,0)</f>
        <v>20</v>
      </c>
      <c r="J25">
        <f t="shared" si="0"/>
        <v>60</v>
      </c>
      <c r="K25" t="str">
        <f t="shared" si="1"/>
        <v xml:space="preserve"> </v>
      </c>
    </row>
    <row r="26" spans="1:11" ht="15">
      <c r="A26" s="42" t="s">
        <v>60</v>
      </c>
      <c r="B26" s="42" t="s">
        <v>73</v>
      </c>
      <c r="C26">
        <f>IF(Members!D26&lt;20,20-Members!D26,0)</f>
        <v>0</v>
      </c>
      <c r="D26">
        <f>IF(Members!E26&lt;20,20-Members!E26,0)</f>
        <v>0</v>
      </c>
      <c r="E26">
        <f>IF(Members!AD26&lt;80,80-Members!AD26,0)</f>
        <v>0</v>
      </c>
      <c r="F26">
        <f>IF(Members!AL26&lt;10,10-Members!AL26,0)</f>
        <v>0</v>
      </c>
      <c r="G26">
        <f>IF(Members!AV26&lt;30,30-Members!AV26,0)</f>
        <v>0</v>
      </c>
      <c r="H26">
        <f>IF(Members!BF26&lt;20,20-Members!BF26,0)</f>
        <v>0</v>
      </c>
      <c r="I26">
        <f>IF(Members!BR26&lt;20,20-Members!BR26,0)</f>
        <v>0</v>
      </c>
      <c r="J26">
        <f t="shared" si="0"/>
        <v>0</v>
      </c>
      <c r="K26" t="str">
        <f t="shared" si="1"/>
        <v>Requirement met</v>
      </c>
    </row>
    <row r="27" spans="1:11" ht="15">
      <c r="A27" s="42" t="s">
        <v>82</v>
      </c>
      <c r="B27" s="42" t="s">
        <v>35</v>
      </c>
      <c r="C27">
        <f>IF(Members!D27&lt;20,20-Members!D27,0)</f>
        <v>20</v>
      </c>
      <c r="D27">
        <f>IF(Members!E27&lt;20,20-Members!E27,0)</f>
        <v>20</v>
      </c>
      <c r="E27">
        <f>IF(Members!AD27&lt;80,80-Members!AD27,0)</f>
        <v>80</v>
      </c>
      <c r="F27">
        <f>IF(Members!AL27&lt;10,10-Members!AL27,0)</f>
        <v>10</v>
      </c>
      <c r="G27">
        <f>IF(Members!AV27&lt;30,30-Members!AV27,0)</f>
        <v>30</v>
      </c>
      <c r="H27">
        <f>IF(Members!BF27&lt;20,20-Members!BF27,0)</f>
        <v>20</v>
      </c>
      <c r="I27">
        <f>IF(Members!BR27&lt;20,20-Members!BR27,0)</f>
        <v>20</v>
      </c>
      <c r="J27">
        <f t="shared" si="0"/>
        <v>200</v>
      </c>
      <c r="K27" t="str">
        <f t="shared" si="1"/>
        <v xml:space="preserve"> </v>
      </c>
    </row>
    <row r="28" spans="1:11" ht="15">
      <c r="A28" s="42" t="s">
        <v>42</v>
      </c>
      <c r="B28" s="42" t="s">
        <v>252</v>
      </c>
      <c r="C28">
        <f>IF(Members!D28&lt;20,20-Members!D28,0)</f>
        <v>0</v>
      </c>
      <c r="D28">
        <f>IF(Members!E28&lt;20,20-Members!E28,0)</f>
        <v>20</v>
      </c>
      <c r="E28">
        <f>IF(Members!AD28&lt;80,80-Members!AD28,0)</f>
        <v>0</v>
      </c>
      <c r="F28">
        <f>IF(Members!AL28&lt;10,10-Members!AL28,0)</f>
        <v>0</v>
      </c>
      <c r="G28">
        <f>IF(Members!AV28&lt;30,30-Members!AV28,0)</f>
        <v>10</v>
      </c>
      <c r="H28">
        <f>IF(Members!BF28&lt;20,20-Members!BF28,0)</f>
        <v>0</v>
      </c>
      <c r="I28">
        <f>IF(Members!BR28&lt;20,20-Members!BR28,0)</f>
        <v>0</v>
      </c>
      <c r="J28">
        <f t="shared" si="0"/>
        <v>30</v>
      </c>
      <c r="K28" t="str">
        <f t="shared" si="1"/>
        <v xml:space="preserve"> </v>
      </c>
    </row>
    <row r="29" spans="1:11" ht="15">
      <c r="A29" s="47" t="s">
        <v>279</v>
      </c>
      <c r="B29" s="47" t="s">
        <v>291</v>
      </c>
      <c r="C29">
        <f>IF(Members!D29&lt;20,20-Members!D29,0)</f>
        <v>20</v>
      </c>
      <c r="D29">
        <f>IF(Members!E29&lt;20,20-Members!E29,0)</f>
        <v>20</v>
      </c>
      <c r="E29">
        <f>IF(Members!AD29&lt;80,80-Members!AD29,0)</f>
        <v>0</v>
      </c>
      <c r="F29">
        <f>IF(Members!AL29&lt;10,10-Members!AL29,0)</f>
        <v>10</v>
      </c>
      <c r="G29">
        <f>IF(Members!AV29&lt;30,30-Members!AV29,0)</f>
        <v>20</v>
      </c>
      <c r="H29">
        <f>IF(Members!BF29&lt;20,20-Members!BF29,0)</f>
        <v>20</v>
      </c>
      <c r="I29">
        <f>IF(Members!BR29&lt;20,20-Members!BR29,0)</f>
        <v>20</v>
      </c>
      <c r="J29">
        <f t="shared" si="0"/>
        <v>110</v>
      </c>
      <c r="K29" t="str">
        <f t="shared" si="1"/>
        <v xml:space="preserve"> </v>
      </c>
    </row>
    <row r="30" spans="1:11" ht="30">
      <c r="A30" s="47" t="s">
        <v>287</v>
      </c>
      <c r="B30" s="47" t="s">
        <v>309</v>
      </c>
      <c r="C30">
        <f>IF(Members!D30&lt;20,20-Members!D30,0)</f>
        <v>20</v>
      </c>
      <c r="D30">
        <f>IF(Members!E30&lt;20,20-Members!E30,0)</f>
        <v>20</v>
      </c>
      <c r="E30">
        <f>IF(Members!AD30&lt;80,80-Members!AD30,0)</f>
        <v>80</v>
      </c>
      <c r="F30">
        <f>IF(Members!AL30&lt;10,10-Members!AL30,0)</f>
        <v>10</v>
      </c>
      <c r="G30">
        <f>IF(Members!AV30&lt;30,30-Members!AV30,0)</f>
        <v>30</v>
      </c>
      <c r="H30">
        <f>IF(Members!BF30&lt;20,20-Members!BF30,0)</f>
        <v>20</v>
      </c>
      <c r="I30">
        <f>IF(Members!BR30&lt;20,20-Members!BR30,0)</f>
        <v>20</v>
      </c>
      <c r="J30">
        <f t="shared" si="0"/>
        <v>200</v>
      </c>
      <c r="K30" t="str">
        <f t="shared" si="1"/>
        <v xml:space="preserve"> </v>
      </c>
    </row>
    <row r="31" spans="1:11" ht="15">
      <c r="A31" s="42" t="s">
        <v>246</v>
      </c>
      <c r="B31" s="42" t="s">
        <v>253</v>
      </c>
      <c r="C31">
        <f>IF(Members!D31&lt;20,20-Members!D31,0)</f>
        <v>0</v>
      </c>
      <c r="D31">
        <f>IF(Members!E31&lt;20,20-Members!E31,0)</f>
        <v>0</v>
      </c>
      <c r="E31">
        <f>IF(Members!AD31&lt;80,80-Members!AD31,0)</f>
        <v>0</v>
      </c>
      <c r="F31">
        <f>IF(Members!AL31&lt;10,10-Members!AL31,0)</f>
        <v>0</v>
      </c>
      <c r="G31">
        <f>IF(Members!AV31&lt;30,30-Members!AV31,0)</f>
        <v>0</v>
      </c>
      <c r="H31">
        <f>IF(Members!BF31&lt;20,20-Members!BF31,0)</f>
        <v>0</v>
      </c>
      <c r="I31">
        <f>IF(Members!BR31&lt;20,20-Members!BR31,0)</f>
        <v>0</v>
      </c>
      <c r="J31">
        <f t="shared" si="0"/>
        <v>0</v>
      </c>
      <c r="K31" t="str">
        <f t="shared" si="1"/>
        <v>Requirement met</v>
      </c>
    </row>
    <row r="32" spans="1:11" ht="15">
      <c r="A32" s="42" t="s">
        <v>88</v>
      </c>
      <c r="B32" s="42" t="s">
        <v>122</v>
      </c>
      <c r="C32">
        <f>IF(Members!D32&lt;20,20-Members!D32,0)</f>
        <v>0</v>
      </c>
      <c r="D32">
        <f>IF(Members!E32&lt;20,20-Members!E32,0)</f>
        <v>0</v>
      </c>
      <c r="E32">
        <f>IF(Members!AD32&lt;80,80-Members!AD32,0)</f>
        <v>0</v>
      </c>
      <c r="F32">
        <f>IF(Members!AL32&lt;10,10-Members!AL32,0)</f>
        <v>0</v>
      </c>
      <c r="G32">
        <f>IF(Members!AV32&lt;30,30-Members!AV32,0)</f>
        <v>0</v>
      </c>
      <c r="H32">
        <f>IF(Members!BF32&lt;20,20-Members!BF32,0)</f>
        <v>0</v>
      </c>
      <c r="I32">
        <f>IF(Members!BR32&lt;20,20-Members!BR32,0)</f>
        <v>0</v>
      </c>
      <c r="J32">
        <f t="shared" si="0"/>
        <v>0</v>
      </c>
      <c r="K32" t="str">
        <f t="shared" si="1"/>
        <v>Requirement met</v>
      </c>
    </row>
    <row r="33" spans="1:11" ht="15">
      <c r="A33" s="47" t="s">
        <v>269</v>
      </c>
      <c r="B33" s="47" t="s">
        <v>77</v>
      </c>
      <c r="C33">
        <f>IF(Members!D33&lt;20,20-Members!D33,0)</f>
        <v>20</v>
      </c>
      <c r="D33">
        <f>IF(Members!E33&lt;20,20-Members!E33,0)</f>
        <v>20</v>
      </c>
      <c r="E33">
        <f>IF(Members!AD33&lt;80,80-Members!AD33,0)</f>
        <v>80</v>
      </c>
      <c r="F33">
        <f>IF(Members!AL33&lt;10,10-Members!AL33,0)</f>
        <v>10</v>
      </c>
      <c r="G33">
        <f>IF(Members!AV33&lt;30,30-Members!AV33,0)</f>
        <v>30</v>
      </c>
      <c r="H33">
        <f>IF(Members!BF33&lt;20,20-Members!BF33,0)</f>
        <v>20</v>
      </c>
      <c r="I33">
        <f>IF(Members!BR33&lt;20,20-Members!BR33,0)</f>
        <v>20</v>
      </c>
      <c r="J33">
        <f t="shared" si="0"/>
        <v>200</v>
      </c>
      <c r="K33" t="str">
        <f t="shared" si="1"/>
        <v xml:space="preserve"> </v>
      </c>
    </row>
    <row r="34" spans="1:11" ht="15">
      <c r="A34" s="25" t="s">
        <v>290</v>
      </c>
      <c r="B34" s="25" t="s">
        <v>312</v>
      </c>
      <c r="C34">
        <f>IF(Members!D34&lt;20,20-Members!D34,0)</f>
        <v>0</v>
      </c>
      <c r="D34">
        <f>IF(Members!E34&lt;20,20-Members!E34,0)</f>
        <v>0</v>
      </c>
      <c r="E34">
        <f>IF(Members!AD34&lt;80,80-Members!AD34,0)</f>
        <v>0</v>
      </c>
      <c r="F34">
        <f>IF(Members!AL34&lt;10,10-Members!AL34,0)</f>
        <v>0</v>
      </c>
      <c r="G34">
        <f>IF(Members!AV34&lt;30,30-Members!AV34,0)</f>
        <v>0</v>
      </c>
      <c r="H34">
        <f>IF(Members!BF34&lt;20,20-Members!BF34,0)</f>
        <v>0</v>
      </c>
      <c r="I34">
        <f>IF(Members!BR34&lt;20,20-Members!BR34,0)</f>
        <v>0</v>
      </c>
      <c r="J34">
        <f t="shared" si="0"/>
        <v>0</v>
      </c>
      <c r="K34" t="str">
        <f t="shared" si="1"/>
        <v>Requirement met</v>
      </c>
    </row>
    <row r="35" spans="1:11" ht="15">
      <c r="A35" s="42" t="s">
        <v>114</v>
      </c>
      <c r="B35" s="42" t="s">
        <v>123</v>
      </c>
      <c r="C35">
        <f>IF(Members!D35&lt;20,20-Members!D35,0)</f>
        <v>0</v>
      </c>
      <c r="D35">
        <f>IF(Members!E35&lt;20,20-Members!E35,0)</f>
        <v>0</v>
      </c>
      <c r="E35">
        <f>IF(Members!AD35&lt;80,80-Members!AD35,0)</f>
        <v>0</v>
      </c>
      <c r="F35">
        <f>IF(Members!AL35&lt;10,10-Members!AL35,0)</f>
        <v>0</v>
      </c>
      <c r="G35">
        <f>IF(Members!AV35&lt;30,30-Members!AV35,0)</f>
        <v>10</v>
      </c>
      <c r="H35">
        <f>IF(Members!BF35&lt;20,20-Members!BF35,0)</f>
        <v>0</v>
      </c>
      <c r="I35">
        <f>IF(Members!BR35&lt;20,20-Members!BR35,0)</f>
        <v>0</v>
      </c>
      <c r="J35">
        <f t="shared" si="0"/>
        <v>10</v>
      </c>
      <c r="K35" t="str">
        <f t="shared" si="1"/>
        <v xml:space="preserve"> </v>
      </c>
    </row>
    <row r="36" spans="1:11" ht="15">
      <c r="A36" s="42" t="s">
        <v>63</v>
      </c>
      <c r="B36" s="42" t="s">
        <v>75</v>
      </c>
      <c r="C36">
        <f>IF(Members!D36&lt;20,20-Members!D36,0)</f>
        <v>0</v>
      </c>
      <c r="D36">
        <f>IF(Members!E36&lt;20,20-Members!E36,0)</f>
        <v>0</v>
      </c>
      <c r="E36">
        <f>IF(Members!AD36&lt;80,80-Members!AD36,0)</f>
        <v>0</v>
      </c>
      <c r="F36">
        <f>IF(Members!AL36&lt;10,10-Members!AL36,0)</f>
        <v>0</v>
      </c>
      <c r="G36">
        <f>IF(Members!AV36&lt;30,30-Members!AV36,0)</f>
        <v>0</v>
      </c>
      <c r="H36">
        <f>IF(Members!BF36&lt;20,20-Members!BF36,0)</f>
        <v>0</v>
      </c>
      <c r="I36">
        <f>IF(Members!BR36&lt;20,20-Members!BR36,0)</f>
        <v>0</v>
      </c>
      <c r="J36">
        <f t="shared" si="0"/>
        <v>0</v>
      </c>
      <c r="K36" t="str">
        <f t="shared" si="1"/>
        <v>Requirement met</v>
      </c>
    </row>
    <row r="37" spans="1:11" ht="15">
      <c r="A37" s="47" t="s">
        <v>267</v>
      </c>
      <c r="B37" s="47" t="s">
        <v>292</v>
      </c>
      <c r="C37">
        <f>IF(Members!D37&lt;20,20-Members!D37,0)</f>
        <v>20</v>
      </c>
      <c r="D37">
        <f>IF(Members!E37&lt;20,20-Members!E37,0)</f>
        <v>20</v>
      </c>
      <c r="E37">
        <f>IF(Members!AD37&lt;80,80-Members!AD37,0)</f>
        <v>80</v>
      </c>
      <c r="F37">
        <f>IF(Members!AL37&lt;10,10-Members!AL37,0)</f>
        <v>10</v>
      </c>
      <c r="G37">
        <f>IF(Members!AV37&lt;30,30-Members!AV37,0)</f>
        <v>30</v>
      </c>
      <c r="H37">
        <f>IF(Members!BF37&lt;20,20-Members!BF37,0)</f>
        <v>20</v>
      </c>
      <c r="I37">
        <f>IF(Members!BR37&lt;20,20-Members!BR37,0)</f>
        <v>20</v>
      </c>
      <c r="J37">
        <f t="shared" si="0"/>
        <v>200</v>
      </c>
      <c r="K37" t="str">
        <f t="shared" si="1"/>
        <v xml:space="preserve"> </v>
      </c>
    </row>
    <row r="38" spans="1:11" ht="15">
      <c r="A38" s="47" t="s">
        <v>89</v>
      </c>
      <c r="B38" s="47" t="s">
        <v>302</v>
      </c>
      <c r="C38">
        <f>IF(Members!D38&lt;20,20-Members!D38,0)</f>
        <v>20</v>
      </c>
      <c r="D38">
        <f>IF(Members!E38&lt;20,20-Members!E38,0)</f>
        <v>0</v>
      </c>
      <c r="E38">
        <f>IF(Members!AD38&lt;80,80-Members!AD38,0)</f>
        <v>80</v>
      </c>
      <c r="F38">
        <f>IF(Members!AL38&lt;10,10-Members!AL38,0)</f>
        <v>10</v>
      </c>
      <c r="G38">
        <f>IF(Members!AV38&lt;30,30-Members!AV38,0)</f>
        <v>30</v>
      </c>
      <c r="H38">
        <f>IF(Members!BF38&lt;20,20-Members!BF38,0)</f>
        <v>20</v>
      </c>
      <c r="I38">
        <f>IF(Members!BR38&lt;20,20-Members!BR38,0)</f>
        <v>20</v>
      </c>
      <c r="J38">
        <f t="shared" si="0"/>
        <v>180</v>
      </c>
      <c r="K38" t="str">
        <f t="shared" si="1"/>
        <v xml:space="preserve"> </v>
      </c>
    </row>
    <row r="39" spans="1:11" ht="15">
      <c r="A39" s="47" t="s">
        <v>274</v>
      </c>
      <c r="B39" s="47" t="s">
        <v>297</v>
      </c>
      <c r="C39">
        <f>IF(Members!D39&lt;20,20-Members!D39,0)</f>
        <v>0</v>
      </c>
      <c r="D39">
        <f>IF(Members!E39&lt;20,20-Members!E39,0)</f>
        <v>0</v>
      </c>
      <c r="E39">
        <f>IF(Members!AD39&lt;80,80-Members!AD39,0)</f>
        <v>0</v>
      </c>
      <c r="F39">
        <f>IF(Members!AL39&lt;10,10-Members!AL39,0)</f>
        <v>0</v>
      </c>
      <c r="G39">
        <f>IF(Members!AV39&lt;30,30-Members!AV39,0)</f>
        <v>0</v>
      </c>
      <c r="H39">
        <f>IF(Members!BF39&lt;20,20-Members!BF39,0)</f>
        <v>0</v>
      </c>
      <c r="I39">
        <f>IF(Members!BR39&lt;20,20-Members!BR39,0)</f>
        <v>0</v>
      </c>
      <c r="J39">
        <f t="shared" si="0"/>
        <v>0</v>
      </c>
      <c r="K39" t="str">
        <f t="shared" si="1"/>
        <v>Requirement met</v>
      </c>
    </row>
    <row r="40" spans="1:11" ht="15">
      <c r="A40" s="42" t="s">
        <v>247</v>
      </c>
      <c r="B40" s="42" t="s">
        <v>77</v>
      </c>
      <c r="C40">
        <f>IF(Members!D40&lt;20,20-Members!D40,0)</f>
        <v>20</v>
      </c>
      <c r="D40">
        <f>IF(Members!E40&lt;20,20-Members!E40,0)</f>
        <v>20</v>
      </c>
      <c r="E40">
        <f>IF(Members!AD40&lt;80,80-Members!AD40,0)</f>
        <v>40</v>
      </c>
      <c r="F40">
        <f>IF(Members!AL40&lt;10,10-Members!AL40,0)</f>
        <v>10</v>
      </c>
      <c r="G40">
        <f>IF(Members!AV40&lt;30,30-Members!AV40,0)</f>
        <v>30</v>
      </c>
      <c r="H40">
        <f>IF(Members!BF40&lt;20,20-Members!BF40,0)</f>
        <v>20</v>
      </c>
      <c r="I40">
        <f>IF(Members!BR40&lt;20,20-Members!BR40,0)</f>
        <v>20</v>
      </c>
      <c r="J40">
        <f t="shared" si="0"/>
        <v>160</v>
      </c>
      <c r="K40" t="str">
        <f t="shared" si="1"/>
        <v xml:space="preserve"> </v>
      </c>
    </row>
    <row r="41" spans="1:11" ht="15">
      <c r="A41" s="47" t="s">
        <v>277</v>
      </c>
      <c r="B41" s="47" t="s">
        <v>299</v>
      </c>
      <c r="C41">
        <f>IF(Members!D41&lt;20,20-Members!D41,0)</f>
        <v>0</v>
      </c>
      <c r="D41">
        <f>IF(Members!E41&lt;20,20-Members!E41,0)</f>
        <v>0</v>
      </c>
      <c r="E41">
        <f>IF(Members!AD41&lt;80,80-Members!AD41,0)</f>
        <v>0</v>
      </c>
      <c r="F41">
        <f>IF(Members!AL41&lt;10,10-Members!AL41,0)</f>
        <v>0</v>
      </c>
      <c r="G41">
        <f>IF(Members!AV41&lt;30,30-Members!AV41,0)</f>
        <v>0</v>
      </c>
      <c r="H41">
        <f>IF(Members!BF41&lt;20,20-Members!BF41,0)</f>
        <v>0</v>
      </c>
      <c r="I41">
        <f>IF(Members!BR41&lt;20,20-Members!BR41,0)</f>
        <v>0</v>
      </c>
      <c r="J41">
        <f t="shared" si="0"/>
        <v>0</v>
      </c>
      <c r="K41" t="str">
        <f t="shared" si="1"/>
        <v>Requirement met</v>
      </c>
    </row>
    <row r="42" spans="1:11" ht="15">
      <c r="A42" s="47" t="s">
        <v>288</v>
      </c>
      <c r="B42" s="47" t="s">
        <v>310</v>
      </c>
      <c r="C42">
        <f>IF(Members!D42&lt;20,20-Members!D42,0)</f>
        <v>0</v>
      </c>
      <c r="D42">
        <f>IF(Members!E42&lt;20,20-Members!E42,0)</f>
        <v>0</v>
      </c>
      <c r="E42">
        <f>IF(Members!AD42&lt;80,80-Members!AD42,0)</f>
        <v>0</v>
      </c>
      <c r="F42">
        <f>IF(Members!AL42&lt;10,10-Members!AL42,0)</f>
        <v>0</v>
      </c>
      <c r="G42">
        <f>IF(Members!AV42&lt;30,30-Members!AV42,0)</f>
        <v>0</v>
      </c>
      <c r="H42">
        <f>IF(Members!BF42&lt;20,20-Members!BF42,0)</f>
        <v>0</v>
      </c>
      <c r="I42">
        <f>IF(Members!BR42&lt;20,20-Members!BR42,0)</f>
        <v>0</v>
      </c>
      <c r="J42">
        <f t="shared" si="0"/>
        <v>0</v>
      </c>
      <c r="K42" t="str">
        <f t="shared" si="1"/>
        <v>Requirement met</v>
      </c>
    </row>
    <row r="43" spans="1:11" ht="15">
      <c r="A43" s="47" t="s">
        <v>273</v>
      </c>
      <c r="B43" s="47" t="s">
        <v>296</v>
      </c>
      <c r="C43">
        <f>IF(Members!D43&lt;20,20-Members!D43,0)</f>
        <v>20</v>
      </c>
      <c r="D43">
        <f>IF(Members!E43&lt;20,20-Members!E43,0)</f>
        <v>20</v>
      </c>
      <c r="E43">
        <f>IF(Members!AD43&lt;80,80-Members!AD43,0)</f>
        <v>80</v>
      </c>
      <c r="F43">
        <f>IF(Members!AL43&lt;10,10-Members!AL43,0)</f>
        <v>10</v>
      </c>
      <c r="G43">
        <f>IF(Members!AV43&lt;30,30-Members!AV43,0)</f>
        <v>30</v>
      </c>
      <c r="H43">
        <f>IF(Members!BF43&lt;20,20-Members!BF43,0)</f>
        <v>20</v>
      </c>
      <c r="I43">
        <f>IF(Members!BR43&lt;20,20-Members!BR43,0)</f>
        <v>20</v>
      </c>
      <c r="J43">
        <f t="shared" si="0"/>
        <v>200</v>
      </c>
      <c r="K43" t="str">
        <f t="shared" si="1"/>
        <v xml:space="preserve"> </v>
      </c>
    </row>
    <row r="44" spans="1:11" ht="15">
      <c r="A44" s="42" t="s">
        <v>248</v>
      </c>
      <c r="B44" s="42" t="s">
        <v>254</v>
      </c>
      <c r="C44">
        <f>IF(Members!D44&lt;20,20-Members!D44,0)</f>
        <v>0</v>
      </c>
      <c r="D44">
        <f>IF(Members!E44&lt;20,20-Members!E44,0)</f>
        <v>0</v>
      </c>
      <c r="E44">
        <f>IF(Members!AD44&lt;80,80-Members!AD44,0)</f>
        <v>0</v>
      </c>
      <c r="F44">
        <f>IF(Members!AL44&lt;10,10-Members!AL44,0)</f>
        <v>0</v>
      </c>
      <c r="G44">
        <f>IF(Members!AV44&lt;30,30-Members!AV44,0)</f>
        <v>0</v>
      </c>
      <c r="H44">
        <f>IF(Members!BF44&lt;20,20-Members!BF44,0)</f>
        <v>0</v>
      </c>
      <c r="I44">
        <f>IF(Members!BR44&lt;20,20-Members!BR44,0)</f>
        <v>0</v>
      </c>
      <c r="J44">
        <f t="shared" si="0"/>
        <v>0</v>
      </c>
      <c r="K44" t="str">
        <f t="shared" si="1"/>
        <v>Requirement met</v>
      </c>
    </row>
    <row r="45" spans="1:11" ht="15">
      <c r="A45" s="47" t="s">
        <v>268</v>
      </c>
      <c r="B45" s="47" t="s">
        <v>293</v>
      </c>
      <c r="C45">
        <f>IF(Members!D45&lt;20,20-Members!D45,0)</f>
        <v>20</v>
      </c>
      <c r="D45">
        <f>IF(Members!E45&lt;20,20-Members!E45,0)</f>
        <v>20</v>
      </c>
      <c r="E45">
        <f>IF(Members!AD45&lt;80,80-Members!AD45,0)</f>
        <v>40</v>
      </c>
      <c r="F45">
        <f>IF(Members!AL45&lt;10,10-Members!AL45,0)</f>
        <v>0</v>
      </c>
      <c r="G45">
        <f>IF(Members!AV45&lt;30,30-Members!AV45,0)</f>
        <v>20</v>
      </c>
      <c r="H45">
        <f>IF(Members!BF45&lt;20,20-Members!BF45,0)</f>
        <v>20</v>
      </c>
      <c r="I45">
        <f>IF(Members!BR45&lt;20,20-Members!BR45,0)</f>
        <v>20</v>
      </c>
      <c r="J45">
        <f t="shared" si="0"/>
        <v>140</v>
      </c>
      <c r="K45" t="str">
        <f t="shared" si="1"/>
        <v xml:space="preserve"> </v>
      </c>
    </row>
    <row r="46" spans="1:11" ht="15">
      <c r="A46" s="47" t="s">
        <v>268</v>
      </c>
      <c r="B46" s="47" t="s">
        <v>291</v>
      </c>
      <c r="C46">
        <f>IF(Members!D46&lt;20,20-Members!D46,0)</f>
        <v>0</v>
      </c>
      <c r="D46">
        <f>IF(Members!E46&lt;20,20-Members!E46,0)</f>
        <v>0</v>
      </c>
      <c r="E46">
        <f>IF(Members!AD46&lt;80,80-Members!AD46,0)</f>
        <v>0</v>
      </c>
      <c r="F46">
        <f>IF(Members!AL46&lt;10,10-Members!AL46,0)</f>
        <v>0</v>
      </c>
      <c r="G46">
        <f>IF(Members!AV46&lt;30,30-Members!AV46,0)</f>
        <v>0</v>
      </c>
      <c r="H46">
        <f>IF(Members!BF46&lt;20,20-Members!BF46,0)</f>
        <v>0</v>
      </c>
      <c r="I46">
        <f>IF(Members!BR46&lt;20,20-Members!BR46,0)</f>
        <v>0</v>
      </c>
      <c r="J46">
        <f t="shared" si="0"/>
        <v>0</v>
      </c>
      <c r="K46" t="str">
        <f t="shared" si="1"/>
        <v>Requirement met</v>
      </c>
    </row>
    <row r="47" spans="1:11" ht="15">
      <c r="A47" s="42" t="s">
        <v>115</v>
      </c>
      <c r="B47" s="42" t="s">
        <v>76</v>
      </c>
      <c r="C47">
        <f>IF(Members!D47&lt;20,20-Members!D47,0)</f>
        <v>0</v>
      </c>
      <c r="D47">
        <f>IF(Members!E47&lt;20,20-Members!E47,0)</f>
        <v>0</v>
      </c>
      <c r="E47">
        <f>IF(Members!AD47&lt;80,80-Members!AD47,0)</f>
        <v>0</v>
      </c>
      <c r="F47">
        <f>IF(Members!AL47&lt;10,10-Members!AL47,0)</f>
        <v>0</v>
      </c>
      <c r="G47">
        <f>IF(Members!AV47&lt;30,30-Members!AV47,0)</f>
        <v>10</v>
      </c>
      <c r="H47">
        <f>IF(Members!BF47&lt;20,20-Members!BF47,0)</f>
        <v>0</v>
      </c>
      <c r="I47">
        <f>IF(Members!BR47&lt;20,20-Members!BR47,0)</f>
        <v>0</v>
      </c>
      <c r="J47">
        <f t="shared" si="0"/>
        <v>10</v>
      </c>
      <c r="K47" t="str">
        <f t="shared" si="1"/>
        <v xml:space="preserve"> </v>
      </c>
    </row>
    <row r="48" spans="1:11" ht="15">
      <c r="A48" s="42" t="s">
        <v>249</v>
      </c>
      <c r="B48" s="42" t="s">
        <v>255</v>
      </c>
      <c r="C48">
        <f>IF(Members!D48&lt;20,20-Members!D48,0)</f>
        <v>20</v>
      </c>
      <c r="D48">
        <f>IF(Members!E48&lt;20,20-Members!E48,0)</f>
        <v>20</v>
      </c>
      <c r="E48">
        <f>IF(Members!AD48&lt;80,80-Members!AD48,0)</f>
        <v>20</v>
      </c>
      <c r="F48">
        <f>IF(Members!AL48&lt;10,10-Members!AL48,0)</f>
        <v>10</v>
      </c>
      <c r="G48">
        <f>IF(Members!AV48&lt;30,30-Members!AV48,0)</f>
        <v>30</v>
      </c>
      <c r="H48">
        <f>IF(Members!BF48&lt;20,20-Members!BF48,0)</f>
        <v>20</v>
      </c>
      <c r="I48">
        <f>IF(Members!BR48&lt;20,20-Members!BR48,0)</f>
        <v>0</v>
      </c>
      <c r="J48">
        <f t="shared" si="0"/>
        <v>120</v>
      </c>
      <c r="K48" t="str">
        <f t="shared" si="1"/>
        <v xml:space="preserve"> </v>
      </c>
    </row>
    <row r="49" spans="1:11" ht="15">
      <c r="A49" s="47" t="s">
        <v>286</v>
      </c>
      <c r="B49" s="47" t="s">
        <v>308</v>
      </c>
      <c r="C49">
        <f>IF(Members!D49&lt;20,20-Members!D49,0)</f>
        <v>0</v>
      </c>
      <c r="D49">
        <f>IF(Members!E49&lt;20,20-Members!E49,0)</f>
        <v>0</v>
      </c>
      <c r="E49">
        <f>IF(Members!AD49&lt;80,80-Members!AD49,0)</f>
        <v>0</v>
      </c>
      <c r="F49">
        <f>IF(Members!AL49&lt;10,10-Members!AL49,0)</f>
        <v>0</v>
      </c>
      <c r="G49">
        <f>IF(Members!AV49&lt;30,30-Members!AV49,0)</f>
        <v>10</v>
      </c>
      <c r="H49">
        <f>IF(Members!BF49&lt;20,20-Members!BF49,0)</f>
        <v>0</v>
      </c>
      <c r="I49">
        <f>IF(Members!BR49&lt;20,20-Members!BR49,0)</f>
        <v>20</v>
      </c>
      <c r="J49">
        <f t="shared" si="0"/>
        <v>30</v>
      </c>
      <c r="K49" t="str">
        <f t="shared" si="1"/>
        <v xml:space="preserve"> </v>
      </c>
    </row>
    <row r="50" spans="1:11" ht="15">
      <c r="A50" s="47" t="s">
        <v>275</v>
      </c>
      <c r="B50" s="47" t="s">
        <v>298</v>
      </c>
      <c r="C50">
        <f>IF(Members!D50&lt;20,20-Members!D50,0)</f>
        <v>20</v>
      </c>
      <c r="D50">
        <f>IF(Members!E50&lt;20,20-Members!E50,0)</f>
        <v>20</v>
      </c>
      <c r="E50">
        <f>IF(Members!AD50&lt;80,80-Members!AD50,0)</f>
        <v>80</v>
      </c>
      <c r="F50">
        <f>IF(Members!AL50&lt;10,10-Members!AL50,0)</f>
        <v>10</v>
      </c>
      <c r="G50">
        <f>IF(Members!AV50&lt;30,30-Members!AV50,0)</f>
        <v>30</v>
      </c>
      <c r="H50">
        <f>IF(Members!BF50&lt;20,20-Members!BF50,0)</f>
        <v>20</v>
      </c>
      <c r="I50">
        <f>IF(Members!BR50&lt;20,20-Members!BR50,0)</f>
        <v>20</v>
      </c>
      <c r="J50">
        <f t="shared" si="0"/>
        <v>200</v>
      </c>
      <c r="K50" t="str">
        <f t="shared" si="1"/>
        <v xml:space="preserve"> </v>
      </c>
    </row>
    <row r="51" spans="1:11" ht="15">
      <c r="A51" s="47" t="s">
        <v>283</v>
      </c>
      <c r="B51" s="47" t="s">
        <v>305</v>
      </c>
      <c r="C51">
        <f>IF(Members!D51&lt;20,20-Members!D51,0)</f>
        <v>0</v>
      </c>
      <c r="D51">
        <f>IF(Members!E51&lt;20,20-Members!E51,0)</f>
        <v>0</v>
      </c>
      <c r="E51">
        <f>IF(Members!AD51&lt;80,80-Members!AD51,0)</f>
        <v>30</v>
      </c>
      <c r="F51">
        <f>IF(Members!AL51&lt;10,10-Members!AL51,0)</f>
        <v>0</v>
      </c>
      <c r="G51">
        <f>IF(Members!AV51&lt;30,30-Members!AV51,0)</f>
        <v>10</v>
      </c>
      <c r="H51">
        <f>IF(Members!BF51&lt;20,20-Members!BF51,0)</f>
        <v>0</v>
      </c>
      <c r="I51">
        <f>IF(Members!BR51&lt;20,20-Members!BR51,0)</f>
        <v>20</v>
      </c>
      <c r="J51">
        <f t="shared" si="0"/>
        <v>60</v>
      </c>
      <c r="K51" t="str">
        <f t="shared" si="1"/>
        <v xml:space="preserve"> </v>
      </c>
    </row>
    <row r="52" spans="1:11" ht="15">
      <c r="A52" s="42" t="s">
        <v>64</v>
      </c>
      <c r="B52" s="42" t="s">
        <v>77</v>
      </c>
      <c r="C52">
        <f>IF(Members!D52&lt;20,20-Members!D52,0)</f>
        <v>0</v>
      </c>
      <c r="D52">
        <f>IF(Members!E52&lt;20,20-Members!E52,0)</f>
        <v>0</v>
      </c>
      <c r="E52">
        <f>IF(Members!AD52&lt;80,80-Members!AD52,0)</f>
        <v>0</v>
      </c>
      <c r="F52">
        <f>IF(Members!AL52&lt;10,10-Members!AL52,0)</f>
        <v>0</v>
      </c>
      <c r="G52">
        <f>IF(Members!AV52&lt;30,30-Members!AV52,0)</f>
        <v>10</v>
      </c>
      <c r="H52">
        <f>IF(Members!BF52&lt;20,20-Members!BF52,0)</f>
        <v>0</v>
      </c>
      <c r="I52">
        <f>IF(Members!BR52&lt;20,20-Members!BR52,0)</f>
        <v>0</v>
      </c>
      <c r="J52">
        <f t="shared" si="0"/>
        <v>10</v>
      </c>
      <c r="K52" t="str">
        <f t="shared" si="1"/>
        <v xml:space="preserve"> </v>
      </c>
    </row>
    <row r="53" spans="1:11" ht="15">
      <c r="A53" s="42" t="s">
        <v>117</v>
      </c>
      <c r="B53" s="42" t="s">
        <v>77</v>
      </c>
      <c r="C53">
        <f>IF(Members!D53&lt;20,20-Members!D53,0)</f>
        <v>0</v>
      </c>
      <c r="D53">
        <f>IF(Members!E53&lt;20,20-Members!E53,0)</f>
        <v>0</v>
      </c>
      <c r="E53">
        <f>IF(Members!AD53&lt;80,80-Members!AD53,0)</f>
        <v>0</v>
      </c>
      <c r="F53">
        <f>IF(Members!AL53&lt;10,10-Members!AL53,0)</f>
        <v>0</v>
      </c>
      <c r="G53">
        <f>IF(Members!AV53&lt;30,30-Members!AV53,0)</f>
        <v>10</v>
      </c>
      <c r="H53">
        <f>IF(Members!BF53&lt;20,20-Members!BF53,0)</f>
        <v>0</v>
      </c>
      <c r="I53">
        <f>IF(Members!BR53&lt;20,20-Members!BR53,0)</f>
        <v>0</v>
      </c>
      <c r="J53">
        <f t="shared" si="0"/>
        <v>10</v>
      </c>
      <c r="K53" t="str">
        <f t="shared" si="1"/>
        <v xml:space="preserve"> </v>
      </c>
    </row>
    <row r="54" spans="1:11" ht="15">
      <c r="A54" s="42" t="s">
        <v>79</v>
      </c>
      <c r="B54" s="42" t="s">
        <v>70</v>
      </c>
      <c r="C54">
        <f>IF(Members!D54&lt;20,20-Members!D54,0)</f>
        <v>0</v>
      </c>
      <c r="D54">
        <f>IF(Members!E54&lt;20,20-Members!E54,0)</f>
        <v>20</v>
      </c>
      <c r="E54">
        <f>IF(Members!AD54&lt;80,80-Members!AD54,0)</f>
        <v>0</v>
      </c>
      <c r="F54">
        <f>IF(Members!AL54&lt;10,10-Members!AL54,0)</f>
        <v>10</v>
      </c>
      <c r="G54">
        <f>IF(Members!AV54&lt;30,30-Members!AV54,0)</f>
        <v>20</v>
      </c>
      <c r="H54">
        <f>IF(Members!BF54&lt;20,20-Members!BF54,0)</f>
        <v>0</v>
      </c>
      <c r="I54">
        <f>IF(Members!BR54&lt;20,20-Members!BR54,0)</f>
        <v>20</v>
      </c>
      <c r="J54">
        <f t="shared" si="0"/>
        <v>70</v>
      </c>
      <c r="K54" t="str">
        <f t="shared" si="1"/>
        <v xml:space="preserve"> </v>
      </c>
    </row>
    <row r="55" spans="1:11" ht="15">
      <c r="A55" s="47" t="s">
        <v>282</v>
      </c>
      <c r="B55" s="47" t="s">
        <v>304</v>
      </c>
      <c r="C55">
        <f>IF(Members!D55&lt;20,20-Members!D55,0)</f>
        <v>0</v>
      </c>
      <c r="D55">
        <f>IF(Members!E55&lt;20,20-Members!E55,0)</f>
        <v>0</v>
      </c>
      <c r="E55">
        <f>IF(Members!AD55&lt;80,80-Members!AD55,0)</f>
        <v>0</v>
      </c>
      <c r="F55">
        <f>IF(Members!AL55&lt;10,10-Members!AL55,0)</f>
        <v>0</v>
      </c>
      <c r="G55">
        <f>IF(Members!AV55&lt;30,30-Members!AV55,0)</f>
        <v>0</v>
      </c>
      <c r="H55">
        <f>IF(Members!BF55&lt;20,20-Members!BF55,0)</f>
        <v>20</v>
      </c>
      <c r="I55">
        <f>IF(Members!BR55&lt;20,20-Members!BR55,0)</f>
        <v>0</v>
      </c>
      <c r="J55">
        <f t="shared" si="0"/>
        <v>20</v>
      </c>
      <c r="K55" t="str">
        <f t="shared" si="1"/>
        <v xml:space="preserve"> </v>
      </c>
    </row>
    <row r="56" spans="1:11" ht="15">
      <c r="A56" s="42" t="s">
        <v>65</v>
      </c>
      <c r="B56" s="42" t="s">
        <v>78</v>
      </c>
      <c r="C56">
        <f>IF(Members!D56&lt;20,20-Members!D56,0)</f>
        <v>0</v>
      </c>
      <c r="D56">
        <f>IF(Members!E56&lt;20,20-Members!E56,0)</f>
        <v>20</v>
      </c>
      <c r="E56">
        <f>IF(Members!AD56&lt;80,80-Members!AD56,0)</f>
        <v>0</v>
      </c>
      <c r="F56">
        <f>IF(Members!AL56&lt;10,10-Members!AL56,0)</f>
        <v>5</v>
      </c>
      <c r="G56">
        <f>IF(Members!AV56&lt;30,30-Members!AV56,0)</f>
        <v>10</v>
      </c>
      <c r="H56">
        <f>IF(Members!BF56&lt;20,20-Members!BF56,0)</f>
        <v>0</v>
      </c>
      <c r="I56">
        <f>IF(Members!BR56&lt;20,20-Members!BR56,0)</f>
        <v>20</v>
      </c>
      <c r="J56">
        <f t="shared" si="0"/>
        <v>55</v>
      </c>
    </row>
    <row r="57" spans="1:11" ht="15">
      <c r="A57" s="42" t="s">
        <v>50</v>
      </c>
      <c r="B57" s="42" t="s">
        <v>51</v>
      </c>
      <c r="C57">
        <f>IF(Members!D57&lt;20,20-Members!D57,0)</f>
        <v>20</v>
      </c>
      <c r="D57">
        <f>IF(Members!E57&lt;20,20-Members!E57,0)</f>
        <v>20</v>
      </c>
      <c r="E57">
        <f>IF(Members!AD57&lt;80,80-Members!AD57,0)</f>
        <v>40</v>
      </c>
      <c r="F57">
        <f>IF(Members!AL57&lt;10,10-Members!AL57,0)</f>
        <v>10</v>
      </c>
      <c r="G57">
        <f>IF(Members!AV57&lt;30,30-Members!AV57,0)</f>
        <v>30</v>
      </c>
      <c r="H57">
        <f>IF(Members!BF57&lt;20,20-Members!BF57,0)</f>
        <v>0</v>
      </c>
      <c r="I57">
        <f>IF(Members!BR57&lt;20,20-Members!BR57,0)</f>
        <v>20</v>
      </c>
      <c r="J57">
        <f t="shared" si="0"/>
        <v>140</v>
      </c>
    </row>
    <row r="58" spans="1:11" ht="15">
      <c r="A58" s="47" t="s">
        <v>278</v>
      </c>
      <c r="B58" s="47" t="s">
        <v>300</v>
      </c>
      <c r="C58">
        <f>IF(Members!D58&lt;20,20-Members!D58,0)</f>
        <v>20</v>
      </c>
      <c r="D58">
        <f>IF(Members!E58&lt;20,20-Members!E58,0)</f>
        <v>20</v>
      </c>
      <c r="E58">
        <f>IF(Members!AD58&lt;80,80-Members!AD58,0)</f>
        <v>80</v>
      </c>
      <c r="F58">
        <f>IF(Members!AL58&lt;10,10-Members!AL58,0)</f>
        <v>10</v>
      </c>
      <c r="G58">
        <f>IF(Members!AV58&lt;30,30-Members!AV58,0)</f>
        <v>30</v>
      </c>
      <c r="H58">
        <f>IF(Members!BF58&lt;20,20-Members!BF58,0)</f>
        <v>20</v>
      </c>
      <c r="I58">
        <f>IF(Members!BR58&lt;20,20-Members!BR58,0)</f>
        <v>20</v>
      </c>
      <c r="J58">
        <f t="shared" si="0"/>
        <v>200</v>
      </c>
    </row>
    <row r="59" spans="1:11" ht="15">
      <c r="A59" s="42" t="s">
        <v>250</v>
      </c>
      <c r="B59" s="42" t="s">
        <v>256</v>
      </c>
      <c r="C59">
        <f>IF(Members!D59&lt;20,20-Members!D59,0)</f>
        <v>20</v>
      </c>
      <c r="D59">
        <f>IF(Members!E59&lt;20,20-Members!E59,0)</f>
        <v>20</v>
      </c>
      <c r="E59">
        <f>IF(Members!AD59&lt;80,80-Members!AD59,0)</f>
        <v>80</v>
      </c>
      <c r="F59">
        <f>IF(Members!AL59&lt;10,10-Members!AL59,0)</f>
        <v>10</v>
      </c>
      <c r="G59">
        <f>IF(Members!AV59&lt;30,30-Members!AV59,0)</f>
        <v>30</v>
      </c>
      <c r="H59">
        <f>IF(Members!BF59&lt;20,20-Members!BF59,0)</f>
        <v>20</v>
      </c>
      <c r="I59">
        <f>IF(Members!BR59&lt;20,20-Members!BR59,0)</f>
        <v>20</v>
      </c>
      <c r="J59">
        <f t="shared" si="0"/>
        <v>200</v>
      </c>
    </row>
    <row r="60" spans="1:11" ht="15">
      <c r="A60" s="47" t="s">
        <v>285</v>
      </c>
      <c r="B60" s="47" t="s">
        <v>307</v>
      </c>
      <c r="C60">
        <f>IF(Members!D60&lt;20,20-Members!D60,0)</f>
        <v>0</v>
      </c>
      <c r="D60">
        <f>IF(Members!E60&lt;20,20-Members!E60,0)</f>
        <v>20</v>
      </c>
      <c r="E60">
        <f>IF(Members!AD60&lt;80,80-Members!AD60,0)</f>
        <v>50</v>
      </c>
      <c r="F60">
        <f>IF(Members!AL60&lt;10,10-Members!AL60,0)</f>
        <v>10</v>
      </c>
      <c r="G60">
        <f>IF(Members!AV60&lt;30,30-Members!AV60,0)</f>
        <v>30</v>
      </c>
      <c r="H60">
        <f>IF(Members!BF60&lt;20,20-Members!BF60,0)</f>
        <v>20</v>
      </c>
      <c r="I60">
        <f>IF(Members!BR60&lt;20,20-Members!BR60,0)</f>
        <v>20</v>
      </c>
      <c r="J60">
        <f t="shared" si="0"/>
        <v>150</v>
      </c>
    </row>
  </sheetData>
  <autoFilter ref="A1:K60"/>
  <phoneticPr fontId="3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155"/>
  <sheetViews>
    <sheetView tabSelected="1" zoomScale="80" zoomScaleNormal="80" workbookViewId="0">
      <pane xSplit="2" ySplit="1" topLeftCell="AI2" activePane="bottomRight" state="frozen"/>
      <selection activeCell="M5" sqref="M5"/>
      <selection pane="topRight" activeCell="M5" sqref="M5"/>
      <selection pane="bottomLeft" activeCell="M5" sqref="M5"/>
      <selection pane="bottomRight" activeCell="AY11" sqref="AY11"/>
    </sheetView>
  </sheetViews>
  <sheetFormatPr defaultColWidth="9.125" defaultRowHeight="15" outlineLevelCol="2"/>
  <cols>
    <col min="1" max="1" width="22.25" bestFit="1" customWidth="1"/>
    <col min="2" max="2" width="17.25" bestFit="1" customWidth="1"/>
    <col min="3" max="5" width="4.125" bestFit="1" customWidth="1" outlineLevel="2"/>
    <col min="6" max="6" width="4.125" style="1" bestFit="1" customWidth="1" outlineLevel="1"/>
    <col min="7" max="28" width="4.125" bestFit="1" customWidth="1" outlineLevel="2"/>
    <col min="29" max="29" width="4.125" customWidth="1" outlineLevel="2"/>
    <col min="30" max="30" width="4.125" style="14" customWidth="1" outlineLevel="2"/>
    <col min="31" max="31" width="4.375" style="1" bestFit="1" customWidth="1" outlineLevel="1"/>
    <col min="32" max="32" width="4.125" style="22" bestFit="1" customWidth="1" outlineLevel="2"/>
    <col min="33" max="33" width="4.125" style="20" bestFit="1" customWidth="1" outlineLevel="2"/>
    <col min="34" max="34" width="4.125" style="22" bestFit="1" customWidth="1" outlineLevel="2"/>
    <col min="35" max="37" width="4.125" style="20" bestFit="1" customWidth="1" outlineLevel="2"/>
    <col min="38" max="38" width="4.125" style="1" bestFit="1" customWidth="1" outlineLevel="1"/>
    <col min="39" max="44" width="4.125" bestFit="1" customWidth="1" outlineLevel="2"/>
    <col min="45" max="46" width="4.125" customWidth="1" outlineLevel="2"/>
    <col min="47" max="47" width="4.125" style="1" customWidth="1" outlineLevel="1"/>
    <col min="48" max="57" width="4.125" customWidth="1" outlineLevel="2"/>
    <col min="58" max="58" width="4.125" style="1" customWidth="1" outlineLevel="1"/>
    <col min="59" max="67" width="4.125" customWidth="1" outlineLevel="2"/>
    <col min="68" max="68" width="4.125" style="2" customWidth="1" outlineLevel="2"/>
    <col min="69" max="69" width="4.125" style="1" customWidth="1" outlineLevel="1"/>
    <col min="70" max="70" width="4.125" customWidth="1" outlineLevel="2"/>
    <col min="71" max="72" width="4.125" bestFit="1" customWidth="1" outlineLevel="2"/>
    <col min="73" max="73" width="4.125" style="1" bestFit="1" customWidth="1" outlineLevel="1"/>
    <col min="74" max="74" width="7" bestFit="1" customWidth="1"/>
    <col min="76" max="77" width="9.125" customWidth="1"/>
  </cols>
  <sheetData>
    <row r="1" spans="1:74" ht="159" customHeight="1" thickBot="1">
      <c r="A1" s="10" t="s">
        <v>14</v>
      </c>
      <c r="B1" s="10"/>
      <c r="C1" s="13" t="s">
        <v>21</v>
      </c>
      <c r="D1" s="13" t="s">
        <v>11</v>
      </c>
      <c r="E1" s="7" t="s">
        <v>1</v>
      </c>
      <c r="F1" s="8" t="s">
        <v>6</v>
      </c>
      <c r="G1" s="5" t="s">
        <v>257</v>
      </c>
      <c r="H1" s="5" t="s">
        <v>126</v>
      </c>
      <c r="I1" s="5" t="s">
        <v>25</v>
      </c>
      <c r="J1" s="5" t="s">
        <v>127</v>
      </c>
      <c r="K1" s="5" t="s">
        <v>24</v>
      </c>
      <c r="L1" s="5" t="s">
        <v>258</v>
      </c>
      <c r="M1" s="5" t="s">
        <v>99</v>
      </c>
      <c r="N1" s="5" t="s">
        <v>19</v>
      </c>
      <c r="O1" s="5" t="s">
        <v>128</v>
      </c>
      <c r="P1" s="5" t="s">
        <v>16</v>
      </c>
      <c r="Q1" s="5" t="s">
        <v>325</v>
      </c>
      <c r="R1" s="5" t="s">
        <v>326</v>
      </c>
      <c r="S1" s="5" t="s">
        <v>328</v>
      </c>
      <c r="T1" s="5" t="s">
        <v>329</v>
      </c>
      <c r="U1" s="5" t="s">
        <v>330</v>
      </c>
      <c r="V1" s="5" t="s">
        <v>335</v>
      </c>
      <c r="W1" s="5" t="s">
        <v>337</v>
      </c>
      <c r="X1" s="49" t="s">
        <v>344</v>
      </c>
      <c r="Y1" s="49" t="s">
        <v>345</v>
      </c>
      <c r="Z1" s="49" t="s">
        <v>353</v>
      </c>
      <c r="AA1" s="49" t="s">
        <v>355</v>
      </c>
      <c r="AB1" s="5" t="s">
        <v>318</v>
      </c>
      <c r="AC1" s="5" t="s">
        <v>358</v>
      </c>
      <c r="AD1" s="5" t="s">
        <v>363</v>
      </c>
      <c r="AE1" s="8" t="s">
        <v>8</v>
      </c>
      <c r="AF1" s="11" t="s">
        <v>20</v>
      </c>
      <c r="AG1" s="5" t="s">
        <v>259</v>
      </c>
      <c r="AH1" s="49" t="s">
        <v>23</v>
      </c>
      <c r="AI1" s="5" t="s">
        <v>343</v>
      </c>
      <c r="AJ1" s="5" t="s">
        <v>362</v>
      </c>
      <c r="AK1" s="5" t="s">
        <v>351</v>
      </c>
      <c r="AL1" s="8" t="s">
        <v>22</v>
      </c>
      <c r="AM1" s="5" t="s">
        <v>18</v>
      </c>
      <c r="AN1" s="5" t="s">
        <v>260</v>
      </c>
      <c r="AO1" s="5" t="s">
        <v>261</v>
      </c>
      <c r="AP1" s="5" t="s">
        <v>336</v>
      </c>
      <c r="AQ1" s="5" t="s">
        <v>340</v>
      </c>
      <c r="AR1" s="5" t="s">
        <v>348</v>
      </c>
      <c r="AS1" s="5" t="s">
        <v>359</v>
      </c>
      <c r="AT1" s="5" t="s">
        <v>2</v>
      </c>
      <c r="AU1" s="8" t="s">
        <v>7</v>
      </c>
      <c r="AV1" s="5" t="s">
        <v>262</v>
      </c>
      <c r="AW1" s="5" t="s">
        <v>324</v>
      </c>
      <c r="AX1" s="5" t="s">
        <v>383</v>
      </c>
      <c r="AY1" s="5" t="s">
        <v>382</v>
      </c>
      <c r="AZ1" s="5" t="s">
        <v>381</v>
      </c>
      <c r="BA1" s="5" t="s">
        <v>342</v>
      </c>
      <c r="BB1" s="5" t="s">
        <v>346</v>
      </c>
      <c r="BC1" s="5" t="s">
        <v>347</v>
      </c>
      <c r="BD1" s="5" t="s">
        <v>352</v>
      </c>
      <c r="BE1" s="5" t="s">
        <v>360</v>
      </c>
      <c r="BF1" s="8" t="s">
        <v>9</v>
      </c>
      <c r="BG1" s="5" t="s">
        <v>17</v>
      </c>
      <c r="BH1" s="5" t="s">
        <v>263</v>
      </c>
      <c r="BI1" s="5" t="s">
        <v>331</v>
      </c>
      <c r="BJ1" s="5" t="s">
        <v>332</v>
      </c>
      <c r="BK1" s="5" t="s">
        <v>354</v>
      </c>
      <c r="BL1" s="5" t="s">
        <v>378</v>
      </c>
      <c r="BM1" s="5" t="s">
        <v>333</v>
      </c>
      <c r="BN1" s="5" t="s">
        <v>357</v>
      </c>
      <c r="BO1" s="5" t="s">
        <v>365</v>
      </c>
      <c r="BP1" s="9" t="s">
        <v>12</v>
      </c>
      <c r="BQ1" s="8" t="s">
        <v>10</v>
      </c>
      <c r="BR1" s="5" t="s">
        <v>27</v>
      </c>
      <c r="BS1" s="5" t="s">
        <v>13</v>
      </c>
      <c r="BT1" s="6" t="s">
        <v>3</v>
      </c>
      <c r="BU1" s="8" t="s">
        <v>2</v>
      </c>
      <c r="BV1" s="3" t="s">
        <v>4</v>
      </c>
    </row>
    <row r="2" spans="1:74" s="28" customFormat="1" ht="16.5" customHeight="1" thickTop="1">
      <c r="A2" s="42" t="s">
        <v>334</v>
      </c>
      <c r="B2" s="42" t="s">
        <v>104</v>
      </c>
      <c r="C2" s="44">
        <v>10</v>
      </c>
      <c r="D2" s="29"/>
      <c r="E2" s="29"/>
      <c r="F2" s="15">
        <f>SUM(C2:E2)</f>
        <v>10</v>
      </c>
      <c r="G2" s="29"/>
      <c r="H2" s="29"/>
      <c r="I2" s="29"/>
      <c r="J2" s="29"/>
      <c r="K2" s="29">
        <v>20</v>
      </c>
      <c r="L2" s="29"/>
      <c r="M2" s="29"/>
      <c r="N2" s="29"/>
      <c r="O2" s="29"/>
      <c r="P2" s="29">
        <v>20</v>
      </c>
      <c r="Q2" s="29"/>
      <c r="R2" s="29">
        <v>10</v>
      </c>
      <c r="S2" s="29" t="s">
        <v>264</v>
      </c>
      <c r="T2" s="29" t="s">
        <v>264</v>
      </c>
      <c r="U2" s="29" t="s">
        <v>264</v>
      </c>
      <c r="V2" s="29">
        <v>10</v>
      </c>
      <c r="W2" s="29">
        <v>40</v>
      </c>
      <c r="X2" s="29" t="s">
        <v>264</v>
      </c>
      <c r="Y2" s="29"/>
      <c r="Z2" s="29"/>
      <c r="AA2" s="29"/>
      <c r="AB2" s="29"/>
      <c r="AC2" s="29"/>
      <c r="AD2" s="29"/>
      <c r="AE2" s="15">
        <f>SUM(G2:AD2)</f>
        <v>100</v>
      </c>
      <c r="AF2" s="21">
        <v>20</v>
      </c>
      <c r="AG2" s="21" t="s">
        <v>264</v>
      </c>
      <c r="AH2" s="21" t="s">
        <v>264</v>
      </c>
      <c r="AI2" s="21" t="s">
        <v>264</v>
      </c>
      <c r="AJ2" s="21"/>
      <c r="AK2" s="21"/>
      <c r="AL2" s="15">
        <f>SUM(AF2:AK2)</f>
        <v>20</v>
      </c>
      <c r="AM2" s="29"/>
      <c r="AN2" s="29"/>
      <c r="AO2" s="29" t="s">
        <v>264</v>
      </c>
      <c r="AP2" s="29"/>
      <c r="AQ2" s="29">
        <v>10</v>
      </c>
      <c r="AR2" s="29"/>
      <c r="AS2" s="29" t="s">
        <v>264</v>
      </c>
      <c r="AT2" s="29"/>
      <c r="AU2" s="15">
        <f>SUM(AM2:AT2)</f>
        <v>10</v>
      </c>
      <c r="AV2" s="29"/>
      <c r="AW2" s="29" t="s">
        <v>264</v>
      </c>
      <c r="AX2" s="29"/>
      <c r="AY2" s="29"/>
      <c r="AZ2" s="29"/>
      <c r="BA2" s="29"/>
      <c r="BB2" s="29"/>
      <c r="BC2" s="29"/>
      <c r="BD2" s="29"/>
      <c r="BE2" s="29"/>
      <c r="BF2" s="15">
        <f>SUM(AV2:BE2)</f>
        <v>0</v>
      </c>
      <c r="BG2" s="29"/>
      <c r="BH2" s="29"/>
      <c r="BI2" s="29"/>
      <c r="BJ2" s="29"/>
      <c r="BK2" s="29"/>
      <c r="BL2" s="29"/>
      <c r="BM2" s="29"/>
      <c r="BN2" s="29"/>
      <c r="BO2" s="29"/>
      <c r="BP2" s="16"/>
      <c r="BQ2" s="15">
        <f t="shared" ref="BQ2:BQ18" si="0">SUM(BG2:BO2)</f>
        <v>0</v>
      </c>
      <c r="BR2" s="29"/>
      <c r="BS2" s="29"/>
      <c r="BT2" s="28">
        <v>5</v>
      </c>
      <c r="BU2" s="15">
        <f>SUM(BR2:BT2)</f>
        <v>5</v>
      </c>
      <c r="BV2" s="4">
        <f>SUM(BU2,BQ2,BF2,AU2,AL2,AE2,F2,BP2)</f>
        <v>145</v>
      </c>
    </row>
    <row r="3" spans="1:74" s="28" customFormat="1" ht="15.75">
      <c r="A3" s="42" t="s">
        <v>30</v>
      </c>
      <c r="B3" s="42" t="s">
        <v>31</v>
      </c>
      <c r="C3" s="43">
        <v>10</v>
      </c>
      <c r="D3" s="28">
        <v>20</v>
      </c>
      <c r="E3" s="28">
        <v>20</v>
      </c>
      <c r="F3" s="15">
        <f t="shared" ref="F3:F32" si="1">SUM(C3:E3)</f>
        <v>50</v>
      </c>
      <c r="J3" s="28">
        <v>30</v>
      </c>
      <c r="K3" s="28">
        <v>20</v>
      </c>
      <c r="P3" s="29" t="s">
        <v>264</v>
      </c>
      <c r="Q3" s="29"/>
      <c r="R3" s="29"/>
      <c r="S3" s="29">
        <v>20</v>
      </c>
      <c r="T3" s="29" t="s">
        <v>264</v>
      </c>
      <c r="U3" s="29">
        <v>40</v>
      </c>
      <c r="V3" s="29"/>
      <c r="W3" s="29"/>
      <c r="X3" s="29">
        <v>40</v>
      </c>
      <c r="Y3" s="29"/>
      <c r="Z3" s="29">
        <v>40</v>
      </c>
      <c r="AA3" s="29"/>
      <c r="AB3" s="29"/>
      <c r="AC3" s="29"/>
      <c r="AD3" s="29"/>
      <c r="AE3" s="15">
        <f t="shared" ref="AE3:AE31" si="2">SUM(G3:AD3)</f>
        <v>190</v>
      </c>
      <c r="AF3" s="17"/>
      <c r="AG3" s="19" t="s">
        <v>264</v>
      </c>
      <c r="AH3" s="17">
        <v>10</v>
      </c>
      <c r="AI3" s="17">
        <v>10</v>
      </c>
      <c r="AJ3" s="17">
        <v>10</v>
      </c>
      <c r="AK3" s="17"/>
      <c r="AL3" s="15">
        <f t="shared" ref="AL3:AL32" si="3">SUM(AF3:AK3)</f>
        <v>30</v>
      </c>
      <c r="AO3" s="28">
        <v>10</v>
      </c>
      <c r="AP3" s="28">
        <v>10</v>
      </c>
      <c r="AQ3" s="28">
        <v>10</v>
      </c>
      <c r="AS3" s="28" t="s">
        <v>264</v>
      </c>
      <c r="AU3" s="15">
        <f>SUM(AM3:AT3)</f>
        <v>30</v>
      </c>
      <c r="AV3" s="28">
        <v>20</v>
      </c>
      <c r="AW3" s="29">
        <v>20</v>
      </c>
      <c r="AX3" s="29"/>
      <c r="AY3" s="29"/>
      <c r="AZ3" s="29"/>
      <c r="BA3" s="29"/>
      <c r="BB3" s="29"/>
      <c r="BC3" s="29">
        <v>20</v>
      </c>
      <c r="BD3" s="29"/>
      <c r="BE3" s="29"/>
      <c r="BF3" s="15">
        <f t="shared" ref="BF3:BF32" si="4">SUM(AV3:BE3)</f>
        <v>60</v>
      </c>
      <c r="BI3" s="28">
        <v>20</v>
      </c>
      <c r="BK3" s="28">
        <v>20</v>
      </c>
      <c r="BP3" s="16">
        <v>20</v>
      </c>
      <c r="BQ3" s="15">
        <f t="shared" si="0"/>
        <v>40</v>
      </c>
      <c r="BR3" s="28">
        <v>-5</v>
      </c>
      <c r="BS3" s="28">
        <v>10</v>
      </c>
      <c r="BU3" s="15">
        <f t="shared" ref="BU3:BU32" si="5">SUM(BR3:BT3)</f>
        <v>5</v>
      </c>
      <c r="BV3" s="4">
        <f>SUM(BU3,BQ3,BF3,AU3,AL3,AE3,F3,BP3)</f>
        <v>425</v>
      </c>
    </row>
    <row r="4" spans="1:74" s="28" customFormat="1" ht="15.75">
      <c r="A4" s="42" t="s">
        <v>56</v>
      </c>
      <c r="B4" s="42" t="s">
        <v>192</v>
      </c>
      <c r="C4" s="43">
        <v>10</v>
      </c>
      <c r="F4" s="15">
        <f t="shared" si="1"/>
        <v>10</v>
      </c>
      <c r="K4" s="28">
        <v>20</v>
      </c>
      <c r="O4" s="28">
        <v>20</v>
      </c>
      <c r="P4" s="29">
        <v>20</v>
      </c>
      <c r="Q4" s="29"/>
      <c r="R4" s="29"/>
      <c r="S4" s="29" t="s">
        <v>264</v>
      </c>
      <c r="T4" s="29" t="s">
        <v>264</v>
      </c>
      <c r="U4" s="29" t="s">
        <v>264</v>
      </c>
      <c r="V4" s="29"/>
      <c r="W4" s="29"/>
      <c r="X4" s="29" t="s">
        <v>264</v>
      </c>
      <c r="Y4" s="29"/>
      <c r="Z4" s="29"/>
      <c r="AA4" s="29"/>
      <c r="AB4" s="29"/>
      <c r="AC4" s="29"/>
      <c r="AD4" s="29"/>
      <c r="AE4" s="15">
        <f t="shared" si="2"/>
        <v>60</v>
      </c>
      <c r="AF4" s="17"/>
      <c r="AG4" s="17">
        <v>0</v>
      </c>
      <c r="AH4" s="17" t="s">
        <v>264</v>
      </c>
      <c r="AI4" s="17" t="s">
        <v>264</v>
      </c>
      <c r="AJ4" s="17"/>
      <c r="AK4" s="17"/>
      <c r="AL4" s="15">
        <f t="shared" si="3"/>
        <v>0</v>
      </c>
      <c r="AO4" s="17">
        <v>0</v>
      </c>
      <c r="AP4" s="17"/>
      <c r="AQ4" s="17" t="s">
        <v>264</v>
      </c>
      <c r="AR4" s="17"/>
      <c r="AS4" s="17" t="s">
        <v>264</v>
      </c>
      <c r="AU4" s="15">
        <f>SUM(AM4:AT4)</f>
        <v>0</v>
      </c>
      <c r="AV4" s="17">
        <v>0</v>
      </c>
      <c r="AW4" s="29" t="s">
        <v>264</v>
      </c>
      <c r="AX4" s="29"/>
      <c r="AY4" s="29"/>
      <c r="AZ4" s="29"/>
      <c r="BA4" s="29"/>
      <c r="BB4" s="29"/>
      <c r="BC4" s="29"/>
      <c r="BD4" s="29"/>
      <c r="BE4" s="29"/>
      <c r="BF4" s="15">
        <f t="shared" si="4"/>
        <v>0</v>
      </c>
      <c r="BP4" s="16"/>
      <c r="BQ4" s="15">
        <f t="shared" si="0"/>
        <v>0</v>
      </c>
      <c r="BU4" s="15">
        <f t="shared" si="5"/>
        <v>0</v>
      </c>
      <c r="BV4" s="4">
        <f>SUM(BU4,BQ4,BF4,AU4,AL4,AE4,F4,BP4)</f>
        <v>70</v>
      </c>
    </row>
    <row r="5" spans="1:74" s="28" customFormat="1" ht="15.75">
      <c r="A5" s="42" t="s">
        <v>224</v>
      </c>
      <c r="B5" s="42" t="s">
        <v>125</v>
      </c>
      <c r="C5" s="43"/>
      <c r="F5" s="15">
        <f t="shared" si="1"/>
        <v>0</v>
      </c>
      <c r="P5" s="29" t="s">
        <v>264</v>
      </c>
      <c r="Q5" s="29"/>
      <c r="R5" s="29"/>
      <c r="S5" s="29" t="s">
        <v>264</v>
      </c>
      <c r="T5" s="29" t="s">
        <v>264</v>
      </c>
      <c r="U5" s="29" t="s">
        <v>264</v>
      </c>
      <c r="V5" s="29"/>
      <c r="W5" s="29"/>
      <c r="X5" s="29" t="s">
        <v>264</v>
      </c>
      <c r="Y5" s="29"/>
      <c r="Z5" s="29"/>
      <c r="AA5" s="29"/>
      <c r="AB5" s="29"/>
      <c r="AC5" s="29"/>
      <c r="AD5" s="29"/>
      <c r="AE5" s="15">
        <f t="shared" si="2"/>
        <v>0</v>
      </c>
      <c r="AF5" s="17"/>
      <c r="AG5" s="19" t="s">
        <v>264</v>
      </c>
      <c r="AH5" s="17" t="s">
        <v>264</v>
      </c>
      <c r="AI5" s="17" t="s">
        <v>264</v>
      </c>
      <c r="AJ5" s="17"/>
      <c r="AK5" s="17"/>
      <c r="AL5" s="15">
        <f t="shared" si="3"/>
        <v>0</v>
      </c>
      <c r="AO5" s="28" t="s">
        <v>264</v>
      </c>
      <c r="AQ5" s="28" t="s">
        <v>264</v>
      </c>
      <c r="AS5" s="28" t="s">
        <v>264</v>
      </c>
      <c r="AU5" s="15">
        <f>SUM(AM5:AT5)</f>
        <v>0</v>
      </c>
      <c r="AW5" s="29" t="s">
        <v>264</v>
      </c>
      <c r="AX5" s="29"/>
      <c r="AY5" s="29"/>
      <c r="AZ5" s="29"/>
      <c r="BA5" s="29"/>
      <c r="BB5" s="29"/>
      <c r="BC5" s="29"/>
      <c r="BD5" s="29"/>
      <c r="BE5" s="29"/>
      <c r="BF5" s="15">
        <f t="shared" si="4"/>
        <v>0</v>
      </c>
      <c r="BP5" s="16"/>
      <c r="BQ5" s="15">
        <f t="shared" si="0"/>
        <v>0</v>
      </c>
      <c r="BU5" s="15">
        <f t="shared" si="5"/>
        <v>0</v>
      </c>
      <c r="BV5" s="4">
        <f>SUM(BU5,BQ5,BF5,AU5,AL5,AE5,F5,BP5)</f>
        <v>0</v>
      </c>
    </row>
    <row r="6" spans="1:74" s="28" customFormat="1" ht="15.75">
      <c r="A6" s="42" t="s">
        <v>33</v>
      </c>
      <c r="B6" s="42" t="s">
        <v>34</v>
      </c>
      <c r="C6" s="43">
        <v>10</v>
      </c>
      <c r="D6" s="29"/>
      <c r="E6" s="29"/>
      <c r="F6" s="15">
        <f t="shared" si="1"/>
        <v>10</v>
      </c>
      <c r="G6" s="29"/>
      <c r="H6" s="29"/>
      <c r="I6" s="29"/>
      <c r="J6" s="29"/>
      <c r="K6" s="29"/>
      <c r="L6" s="29"/>
      <c r="M6" s="29"/>
      <c r="N6" s="29"/>
      <c r="O6" s="29"/>
      <c r="P6" s="29" t="s">
        <v>264</v>
      </c>
      <c r="Q6" s="29"/>
      <c r="R6" s="29"/>
      <c r="S6" s="29" t="s">
        <v>264</v>
      </c>
      <c r="T6" s="29" t="s">
        <v>264</v>
      </c>
      <c r="U6" s="29" t="s">
        <v>264</v>
      </c>
      <c r="V6" s="29"/>
      <c r="W6" s="29"/>
      <c r="X6" s="29" t="s">
        <v>264</v>
      </c>
      <c r="Y6" s="29"/>
      <c r="Z6" s="29"/>
      <c r="AA6" s="29"/>
      <c r="AB6" s="29"/>
      <c r="AC6" s="29"/>
      <c r="AD6" s="29"/>
      <c r="AE6" s="15">
        <f t="shared" si="2"/>
        <v>0</v>
      </c>
      <c r="AF6" s="21"/>
      <c r="AG6" s="21" t="s">
        <v>264</v>
      </c>
      <c r="AH6" s="21" t="s">
        <v>264</v>
      </c>
      <c r="AI6" s="21" t="s">
        <v>264</v>
      </c>
      <c r="AJ6" s="21"/>
      <c r="AK6" s="21"/>
      <c r="AL6" s="15">
        <f t="shared" si="3"/>
        <v>0</v>
      </c>
      <c r="AO6" s="28" t="s">
        <v>264</v>
      </c>
      <c r="AQ6" s="28" t="s">
        <v>264</v>
      </c>
      <c r="AS6" s="28" t="s">
        <v>264</v>
      </c>
      <c r="AU6" s="15">
        <f>SUM(AM6:AT6)</f>
        <v>0</v>
      </c>
      <c r="AV6" s="29"/>
      <c r="AW6" s="29" t="s">
        <v>264</v>
      </c>
      <c r="AX6" s="29"/>
      <c r="AY6" s="29"/>
      <c r="AZ6" s="29"/>
      <c r="BA6" s="29"/>
      <c r="BB6" s="29"/>
      <c r="BC6" s="29"/>
      <c r="BD6" s="29"/>
      <c r="BE6" s="29"/>
      <c r="BF6" s="15">
        <f t="shared" si="4"/>
        <v>0</v>
      </c>
      <c r="BG6" s="29"/>
      <c r="BH6" s="29"/>
      <c r="BI6" s="29"/>
      <c r="BJ6" s="29"/>
      <c r="BK6" s="29"/>
      <c r="BL6" s="29"/>
      <c r="BM6" s="29"/>
      <c r="BN6" s="29"/>
      <c r="BO6" s="29"/>
      <c r="BP6" s="16"/>
      <c r="BQ6" s="15">
        <f t="shared" si="0"/>
        <v>0</v>
      </c>
      <c r="BR6" s="29"/>
      <c r="BS6" s="29"/>
      <c r="BU6" s="15">
        <f t="shared" si="5"/>
        <v>0</v>
      </c>
      <c r="BV6" s="4">
        <f>SUM(BU6,BQ6,BF6,AU6,AL6,AE6,F6,BP6)</f>
        <v>10</v>
      </c>
    </row>
    <row r="7" spans="1:74" s="28" customFormat="1" ht="15.75">
      <c r="A7" s="42" t="s">
        <v>221</v>
      </c>
      <c r="B7" s="42" t="s">
        <v>179</v>
      </c>
      <c r="C7" s="43">
        <v>10</v>
      </c>
      <c r="D7" s="29">
        <v>20</v>
      </c>
      <c r="E7" s="29"/>
      <c r="F7" s="15">
        <f t="shared" si="1"/>
        <v>30</v>
      </c>
      <c r="J7" s="29"/>
      <c r="K7" s="29">
        <v>20</v>
      </c>
      <c r="L7" s="29"/>
      <c r="M7" s="29"/>
      <c r="N7" s="29"/>
      <c r="O7" s="29"/>
      <c r="P7" s="29" t="s">
        <v>264</v>
      </c>
      <c r="Q7" s="29"/>
      <c r="R7" s="29"/>
      <c r="S7" s="29" t="s">
        <v>264</v>
      </c>
      <c r="T7" s="29" t="s">
        <v>264</v>
      </c>
      <c r="U7" s="29" t="s">
        <v>264</v>
      </c>
      <c r="V7" s="29">
        <v>10</v>
      </c>
      <c r="W7" s="29"/>
      <c r="X7" s="29" t="s">
        <v>264</v>
      </c>
      <c r="Y7" s="29"/>
      <c r="Z7" s="29"/>
      <c r="AA7" s="29">
        <v>10</v>
      </c>
      <c r="AB7" s="29"/>
      <c r="AC7" s="29"/>
      <c r="AD7" s="29"/>
      <c r="AE7" s="15">
        <f t="shared" si="2"/>
        <v>40</v>
      </c>
      <c r="AF7" s="21"/>
      <c r="AG7" s="21" t="s">
        <v>264</v>
      </c>
      <c r="AH7" s="21">
        <v>10</v>
      </c>
      <c r="AI7" s="21" t="s">
        <v>264</v>
      </c>
      <c r="AJ7" s="21"/>
      <c r="AK7" s="21"/>
      <c r="AL7" s="15">
        <f t="shared" si="3"/>
        <v>10</v>
      </c>
      <c r="AO7" s="28" t="s">
        <v>264</v>
      </c>
      <c r="AQ7" s="28" t="s">
        <v>264</v>
      </c>
      <c r="AS7" s="28" t="s">
        <v>264</v>
      </c>
      <c r="AU7" s="15">
        <f>SUM(AM7:AT7)</f>
        <v>0</v>
      </c>
      <c r="AV7" s="29"/>
      <c r="AW7" s="29" t="s">
        <v>264</v>
      </c>
      <c r="AX7" s="29"/>
      <c r="AY7" s="29"/>
      <c r="AZ7" s="29"/>
      <c r="BA7" s="29"/>
      <c r="BB7" s="29"/>
      <c r="BC7" s="29"/>
      <c r="BD7" s="29"/>
      <c r="BE7" s="29"/>
      <c r="BF7" s="15">
        <f t="shared" si="4"/>
        <v>0</v>
      </c>
      <c r="BG7" s="29"/>
      <c r="BH7" s="29"/>
      <c r="BI7" s="29"/>
      <c r="BJ7" s="29"/>
      <c r="BK7" s="29"/>
      <c r="BL7" s="29"/>
      <c r="BM7" s="29"/>
      <c r="BN7" s="29"/>
      <c r="BO7" s="29"/>
      <c r="BP7" s="16"/>
      <c r="BQ7" s="15">
        <f t="shared" si="0"/>
        <v>0</v>
      </c>
      <c r="BR7" s="29"/>
      <c r="BS7" s="29"/>
      <c r="BU7" s="15">
        <f t="shared" si="5"/>
        <v>0</v>
      </c>
      <c r="BV7" s="4">
        <f>SUM(BU7,BQ7,BF7,AU7,AL7,AE7,F7,BP7)</f>
        <v>80</v>
      </c>
    </row>
    <row r="8" spans="1:74" s="28" customFormat="1" ht="15.75">
      <c r="A8" s="42" t="s">
        <v>100</v>
      </c>
      <c r="B8" s="42" t="s">
        <v>105</v>
      </c>
      <c r="C8" s="43">
        <v>10</v>
      </c>
      <c r="D8" s="28">
        <v>20</v>
      </c>
      <c r="F8" s="15">
        <f t="shared" si="1"/>
        <v>30</v>
      </c>
      <c r="H8" s="29"/>
      <c r="I8" s="29"/>
      <c r="J8" s="29"/>
      <c r="P8" s="29" t="s">
        <v>264</v>
      </c>
      <c r="Q8" s="29"/>
      <c r="R8" s="29"/>
      <c r="S8" s="29" t="s">
        <v>264</v>
      </c>
      <c r="T8" s="29" t="s">
        <v>264</v>
      </c>
      <c r="U8" s="29" t="s">
        <v>264</v>
      </c>
      <c r="V8" s="29"/>
      <c r="W8" s="29"/>
      <c r="X8" s="29" t="s">
        <v>264</v>
      </c>
      <c r="Y8" s="29"/>
      <c r="Z8" s="29"/>
      <c r="AA8" s="29"/>
      <c r="AB8" s="29"/>
      <c r="AC8" s="29"/>
      <c r="AD8" s="29"/>
      <c r="AE8" s="15">
        <f t="shared" si="2"/>
        <v>0</v>
      </c>
      <c r="AF8" s="17"/>
      <c r="AG8" s="19" t="s">
        <v>264</v>
      </c>
      <c r="AH8" s="17" t="s">
        <v>264</v>
      </c>
      <c r="AI8" s="17" t="s">
        <v>264</v>
      </c>
      <c r="AJ8" s="17"/>
      <c r="AK8" s="17"/>
      <c r="AL8" s="15">
        <f t="shared" si="3"/>
        <v>0</v>
      </c>
      <c r="AO8" s="28" t="s">
        <v>264</v>
      </c>
      <c r="AQ8" s="28" t="s">
        <v>264</v>
      </c>
      <c r="AS8" s="28" t="s">
        <v>264</v>
      </c>
      <c r="AU8" s="15">
        <f>SUM(AM8:AT8)</f>
        <v>0</v>
      </c>
      <c r="AW8" s="29">
        <v>20</v>
      </c>
      <c r="AX8" s="29"/>
      <c r="AY8" s="29"/>
      <c r="AZ8" s="29"/>
      <c r="BA8" s="29"/>
      <c r="BB8" s="29"/>
      <c r="BC8" s="29"/>
      <c r="BD8" s="29"/>
      <c r="BE8" s="29"/>
      <c r="BF8" s="15">
        <f t="shared" si="4"/>
        <v>20</v>
      </c>
      <c r="BP8" s="16"/>
      <c r="BQ8" s="15">
        <f t="shared" si="0"/>
        <v>0</v>
      </c>
      <c r="BU8" s="15">
        <f t="shared" si="5"/>
        <v>0</v>
      </c>
      <c r="BV8" s="4">
        <f>SUM(BU8,BQ8,BF8,AU8,AL8,AE8,F8,BP8)</f>
        <v>50</v>
      </c>
    </row>
    <row r="9" spans="1:74" s="28" customFormat="1" ht="15.75" customHeight="1">
      <c r="A9" s="42" t="s">
        <v>216</v>
      </c>
      <c r="B9" s="42" t="s">
        <v>210</v>
      </c>
      <c r="C9" s="43">
        <v>10</v>
      </c>
      <c r="D9" s="29">
        <v>20</v>
      </c>
      <c r="E9" s="29">
        <v>20</v>
      </c>
      <c r="F9" s="15">
        <f t="shared" si="1"/>
        <v>50</v>
      </c>
      <c r="G9" s="29"/>
      <c r="H9" s="29"/>
      <c r="I9" s="29">
        <v>30</v>
      </c>
      <c r="J9" s="29"/>
      <c r="K9" s="29"/>
      <c r="L9" s="29"/>
      <c r="M9" s="29"/>
      <c r="N9" s="29"/>
      <c r="O9" s="29">
        <v>20</v>
      </c>
      <c r="P9" s="29"/>
      <c r="Q9" s="29"/>
      <c r="R9" s="29"/>
      <c r="S9" s="29" t="s">
        <v>264</v>
      </c>
      <c r="T9" s="29" t="s">
        <v>264</v>
      </c>
      <c r="U9" s="29" t="s">
        <v>264</v>
      </c>
      <c r="V9" s="29">
        <v>10</v>
      </c>
      <c r="W9" s="29">
        <v>40</v>
      </c>
      <c r="X9" s="29">
        <v>40</v>
      </c>
      <c r="Y9" s="29"/>
      <c r="Z9" s="29">
        <v>40</v>
      </c>
      <c r="AA9" s="29"/>
      <c r="AB9" s="29"/>
      <c r="AC9" s="29"/>
      <c r="AD9" s="29"/>
      <c r="AE9" s="15">
        <f t="shared" si="2"/>
        <v>180</v>
      </c>
      <c r="AF9" s="21">
        <v>20</v>
      </c>
      <c r="AG9" s="21" t="s">
        <v>264</v>
      </c>
      <c r="AH9" s="21" t="s">
        <v>264</v>
      </c>
      <c r="AI9" s="21" t="s">
        <v>264</v>
      </c>
      <c r="AJ9" s="18">
        <v>10</v>
      </c>
      <c r="AK9" s="21"/>
      <c r="AL9" s="15">
        <f t="shared" si="3"/>
        <v>30</v>
      </c>
      <c r="AO9" s="28">
        <v>10</v>
      </c>
      <c r="AQ9" s="28">
        <v>15</v>
      </c>
      <c r="AR9" s="28">
        <v>15</v>
      </c>
      <c r="AS9" s="28" t="s">
        <v>264</v>
      </c>
      <c r="AU9" s="15">
        <f>SUM(AM9:AT9)</f>
        <v>40</v>
      </c>
      <c r="AV9" s="29">
        <v>20</v>
      </c>
      <c r="AW9" s="29" t="s">
        <v>264</v>
      </c>
      <c r="AX9" s="29"/>
      <c r="AY9" s="29"/>
      <c r="AZ9" s="29"/>
      <c r="BA9" s="29"/>
      <c r="BB9" s="29"/>
      <c r="BC9" s="29">
        <v>20</v>
      </c>
      <c r="BD9" s="29"/>
      <c r="BE9" s="29">
        <v>20</v>
      </c>
      <c r="BF9" s="15">
        <f t="shared" si="4"/>
        <v>60</v>
      </c>
      <c r="BG9" s="29"/>
      <c r="BH9" s="29"/>
      <c r="BI9" s="29">
        <v>20</v>
      </c>
      <c r="BJ9" s="29"/>
      <c r="BK9" s="29">
        <v>20</v>
      </c>
      <c r="BL9" s="29"/>
      <c r="BM9" s="29"/>
      <c r="BN9" s="29">
        <v>0</v>
      </c>
      <c r="BO9" s="29"/>
      <c r="BP9" s="16">
        <v>20</v>
      </c>
      <c r="BQ9" s="15">
        <f t="shared" si="0"/>
        <v>40</v>
      </c>
      <c r="BR9" s="71">
        <v>-5</v>
      </c>
      <c r="BS9" s="29">
        <v>10</v>
      </c>
      <c r="BU9" s="15">
        <f t="shared" si="5"/>
        <v>5</v>
      </c>
      <c r="BV9" s="4">
        <f>SUM(BU9,BQ9,BF9,AU9,AL9,AE9,F9,BP9)</f>
        <v>425</v>
      </c>
    </row>
    <row r="10" spans="1:74" s="28" customFormat="1" ht="15.75">
      <c r="A10" s="42" t="s">
        <v>36</v>
      </c>
      <c r="B10" s="42" t="s">
        <v>37</v>
      </c>
      <c r="C10" s="43">
        <v>10</v>
      </c>
      <c r="D10" s="29">
        <v>20</v>
      </c>
      <c r="E10" s="29">
        <v>20</v>
      </c>
      <c r="F10" s="15">
        <f t="shared" si="1"/>
        <v>50</v>
      </c>
      <c r="G10" s="29">
        <v>20</v>
      </c>
      <c r="H10" s="28">
        <v>20</v>
      </c>
      <c r="I10" s="29"/>
      <c r="J10" s="29"/>
      <c r="K10" s="29">
        <v>20</v>
      </c>
      <c r="L10" s="29"/>
      <c r="M10" s="29">
        <v>20</v>
      </c>
      <c r="N10" s="29"/>
      <c r="O10" s="29">
        <v>20</v>
      </c>
      <c r="P10" s="29">
        <v>20</v>
      </c>
      <c r="Q10" s="29"/>
      <c r="R10" s="29">
        <v>10</v>
      </c>
      <c r="S10" s="29" t="s">
        <v>264</v>
      </c>
      <c r="T10" s="29">
        <v>20</v>
      </c>
      <c r="U10" s="29" t="s">
        <v>264</v>
      </c>
      <c r="V10" s="29">
        <v>10</v>
      </c>
      <c r="W10" s="29">
        <v>40</v>
      </c>
      <c r="X10" s="29">
        <v>40</v>
      </c>
      <c r="Y10" s="29">
        <v>20</v>
      </c>
      <c r="Z10" s="29">
        <v>40</v>
      </c>
      <c r="AA10" s="29">
        <v>10</v>
      </c>
      <c r="AB10" s="29"/>
      <c r="AC10" s="29"/>
      <c r="AD10" s="31">
        <v>20</v>
      </c>
      <c r="AE10" s="15">
        <f t="shared" si="2"/>
        <v>330</v>
      </c>
      <c r="AF10" s="21">
        <v>20</v>
      </c>
      <c r="AG10" s="21" t="s">
        <v>264</v>
      </c>
      <c r="AH10" s="21">
        <v>10</v>
      </c>
      <c r="AI10" s="21"/>
      <c r="AJ10" s="21">
        <v>10</v>
      </c>
      <c r="AK10" s="21"/>
      <c r="AL10" s="15">
        <f t="shared" si="3"/>
        <v>40</v>
      </c>
      <c r="AM10" s="28">
        <v>10</v>
      </c>
      <c r="AO10" s="28">
        <v>10</v>
      </c>
      <c r="AQ10" s="28">
        <v>10</v>
      </c>
      <c r="AS10" s="28" t="s">
        <v>264</v>
      </c>
      <c r="AU10" s="15">
        <f>SUM(AM10:AT10)</f>
        <v>30</v>
      </c>
      <c r="AV10" s="29">
        <v>20</v>
      </c>
      <c r="AW10" s="29" t="s">
        <v>264</v>
      </c>
      <c r="AX10" s="29"/>
      <c r="AY10" s="29">
        <v>20</v>
      </c>
      <c r="AZ10" s="29"/>
      <c r="BA10" s="29">
        <v>20</v>
      </c>
      <c r="BB10" s="29">
        <v>20</v>
      </c>
      <c r="BC10" s="29">
        <v>20</v>
      </c>
      <c r="BD10" s="29"/>
      <c r="BE10" s="29"/>
      <c r="BF10" s="15">
        <f t="shared" si="4"/>
        <v>100</v>
      </c>
      <c r="BG10" s="29">
        <v>20</v>
      </c>
      <c r="BH10" s="29"/>
      <c r="BI10" s="29">
        <v>20</v>
      </c>
      <c r="BJ10" s="29"/>
      <c r="BK10" s="29">
        <v>20</v>
      </c>
      <c r="BL10" s="29"/>
      <c r="BM10" s="29"/>
      <c r="BN10" s="29"/>
      <c r="BO10" s="29"/>
      <c r="BP10" s="16">
        <v>20</v>
      </c>
      <c r="BQ10" s="15">
        <f t="shared" si="0"/>
        <v>60</v>
      </c>
      <c r="BR10" s="29">
        <v>-10</v>
      </c>
      <c r="BS10" s="29">
        <v>45</v>
      </c>
      <c r="BT10" s="72">
        <v>15</v>
      </c>
      <c r="BU10" s="15">
        <f t="shared" si="5"/>
        <v>50</v>
      </c>
      <c r="BV10" s="4">
        <f>SUM(BU10,BQ10,BF10,AU10,AL10,AE10,F10,BP10)</f>
        <v>680</v>
      </c>
    </row>
    <row r="11" spans="1:74" s="28" customFormat="1" ht="15.75">
      <c r="A11" s="42" t="s">
        <v>59</v>
      </c>
      <c r="B11" s="42" t="s">
        <v>321</v>
      </c>
      <c r="C11" s="43">
        <v>10</v>
      </c>
      <c r="D11" s="28">
        <v>20</v>
      </c>
      <c r="F11" s="15">
        <f t="shared" si="1"/>
        <v>30</v>
      </c>
      <c r="K11" s="28">
        <v>20</v>
      </c>
      <c r="R11" s="28">
        <v>10</v>
      </c>
      <c r="S11" s="28" t="s">
        <v>264</v>
      </c>
      <c r="T11" s="28" t="s">
        <v>264</v>
      </c>
      <c r="U11" s="28" t="s">
        <v>264</v>
      </c>
      <c r="X11" s="29" t="s">
        <v>264</v>
      </c>
      <c r="Y11" s="29"/>
      <c r="Z11" s="29"/>
      <c r="AA11" s="29"/>
      <c r="AE11" s="15">
        <f t="shared" si="2"/>
        <v>30</v>
      </c>
      <c r="AF11" s="17"/>
      <c r="AG11" s="19">
        <v>20</v>
      </c>
      <c r="AH11" s="17" t="s">
        <v>264</v>
      </c>
      <c r="AI11" s="17" t="s">
        <v>264</v>
      </c>
      <c r="AJ11" s="17"/>
      <c r="AK11" s="17"/>
      <c r="AL11" s="15">
        <f t="shared" si="3"/>
        <v>20</v>
      </c>
      <c r="AQ11" s="28" t="s">
        <v>264</v>
      </c>
      <c r="AS11" s="28" t="s">
        <v>264</v>
      </c>
      <c r="AU11" s="15">
        <f>SUM(AM11:AT11)</f>
        <v>0</v>
      </c>
      <c r="AW11" s="29" t="s">
        <v>264</v>
      </c>
      <c r="AX11" s="29"/>
      <c r="AY11" s="29"/>
      <c r="AZ11" s="29"/>
      <c r="BA11" s="29"/>
      <c r="BB11" s="29"/>
      <c r="BC11" s="29"/>
      <c r="BD11" s="29"/>
      <c r="BE11" s="29"/>
      <c r="BF11" s="15">
        <f t="shared" si="4"/>
        <v>0</v>
      </c>
      <c r="BP11" s="16"/>
      <c r="BQ11" s="15">
        <f t="shared" si="0"/>
        <v>0</v>
      </c>
      <c r="BU11" s="15">
        <f t="shared" si="5"/>
        <v>0</v>
      </c>
      <c r="BV11" s="4">
        <f>SUM(BU11,BQ11,BF11,AU11,AL11,AE11,F11,BP11)</f>
        <v>80</v>
      </c>
    </row>
    <row r="12" spans="1:74" s="28" customFormat="1" ht="15.75">
      <c r="A12" s="42" t="s">
        <v>149</v>
      </c>
      <c r="B12" s="42" t="s">
        <v>233</v>
      </c>
      <c r="C12" s="43">
        <v>10</v>
      </c>
      <c r="D12" s="29">
        <v>20</v>
      </c>
      <c r="E12" s="29">
        <v>0</v>
      </c>
      <c r="F12" s="15">
        <f t="shared" si="1"/>
        <v>30</v>
      </c>
      <c r="G12" s="29"/>
      <c r="H12" s="29"/>
      <c r="I12" s="29"/>
      <c r="J12" s="29">
        <v>30</v>
      </c>
      <c r="K12" s="29">
        <v>20</v>
      </c>
      <c r="L12" s="29"/>
      <c r="M12" s="29"/>
      <c r="N12" s="29"/>
      <c r="O12" s="29"/>
      <c r="P12" s="29" t="s">
        <v>264</v>
      </c>
      <c r="Q12" s="29"/>
      <c r="R12" s="29"/>
      <c r="S12" s="29" t="s">
        <v>264</v>
      </c>
      <c r="T12" s="29" t="s">
        <v>264</v>
      </c>
      <c r="U12" s="29" t="s">
        <v>264</v>
      </c>
      <c r="V12" s="29">
        <v>10</v>
      </c>
      <c r="W12" s="29"/>
      <c r="X12" s="29">
        <v>40</v>
      </c>
      <c r="Y12" s="29"/>
      <c r="Z12" s="29"/>
      <c r="AA12" s="29"/>
      <c r="AB12" s="29"/>
      <c r="AC12" s="29"/>
      <c r="AD12" s="29"/>
      <c r="AE12" s="15">
        <f t="shared" si="2"/>
        <v>100</v>
      </c>
      <c r="AF12" s="21">
        <v>0</v>
      </c>
      <c r="AG12" s="21" t="s">
        <v>264</v>
      </c>
      <c r="AH12" s="21" t="s">
        <v>264</v>
      </c>
      <c r="AI12" s="21" t="s">
        <v>264</v>
      </c>
      <c r="AJ12" s="21">
        <v>10</v>
      </c>
      <c r="AK12" s="21"/>
      <c r="AL12" s="15">
        <f t="shared" si="3"/>
        <v>10</v>
      </c>
      <c r="AO12" s="21">
        <v>0</v>
      </c>
      <c r="AP12" s="21"/>
      <c r="AQ12" s="21">
        <v>10</v>
      </c>
      <c r="AR12" s="21">
        <v>15</v>
      </c>
      <c r="AS12" s="21"/>
      <c r="AU12" s="15">
        <f>SUM(AM12:AT12)</f>
        <v>25</v>
      </c>
      <c r="AV12" s="29">
        <v>0</v>
      </c>
      <c r="AW12" s="29" t="s">
        <v>264</v>
      </c>
      <c r="AX12" s="29"/>
      <c r="AY12" s="29"/>
      <c r="AZ12" s="29"/>
      <c r="BA12" s="29"/>
      <c r="BB12" s="29"/>
      <c r="BC12" s="29">
        <v>20</v>
      </c>
      <c r="BD12" s="29">
        <v>20</v>
      </c>
      <c r="BE12" s="29"/>
      <c r="BF12" s="15">
        <f t="shared" si="4"/>
        <v>40</v>
      </c>
      <c r="BG12" s="29"/>
      <c r="BH12" s="29"/>
      <c r="BI12" s="29">
        <v>20</v>
      </c>
      <c r="BJ12" s="29"/>
      <c r="BK12" s="29"/>
      <c r="BL12" s="29"/>
      <c r="BM12" s="29"/>
      <c r="BN12" s="29"/>
      <c r="BO12" s="29"/>
      <c r="BP12" s="16"/>
      <c r="BQ12" s="15">
        <f t="shared" si="0"/>
        <v>20</v>
      </c>
      <c r="BR12" s="29">
        <v>-15</v>
      </c>
      <c r="BS12" s="29">
        <v>5</v>
      </c>
      <c r="BU12" s="15">
        <f t="shared" si="5"/>
        <v>-10</v>
      </c>
      <c r="BV12" s="4">
        <f>SUM(BU12,BQ12,BF12,AU12,AL12,AE12,F12,BP12)</f>
        <v>215</v>
      </c>
    </row>
    <row r="13" spans="1:74" s="28" customFormat="1" ht="15.75">
      <c r="A13" s="42" t="s">
        <v>39</v>
      </c>
      <c r="B13" s="42" t="s">
        <v>236</v>
      </c>
      <c r="C13" s="43">
        <v>10</v>
      </c>
      <c r="D13" s="29">
        <v>20</v>
      </c>
      <c r="E13" s="29">
        <v>20</v>
      </c>
      <c r="F13" s="15">
        <f t="shared" si="1"/>
        <v>50</v>
      </c>
      <c r="I13" s="28">
        <v>30</v>
      </c>
      <c r="J13" s="29"/>
      <c r="K13" s="29">
        <v>20</v>
      </c>
      <c r="L13" s="29"/>
      <c r="M13" s="29"/>
      <c r="N13" s="29"/>
      <c r="O13" s="29">
        <v>20</v>
      </c>
      <c r="P13" s="29">
        <v>20</v>
      </c>
      <c r="Q13" s="29"/>
      <c r="R13" s="29"/>
      <c r="S13" s="29" t="s">
        <v>264</v>
      </c>
      <c r="T13" s="29" t="s">
        <v>264</v>
      </c>
      <c r="U13" s="29" t="s">
        <v>264</v>
      </c>
      <c r="V13" s="29">
        <v>10</v>
      </c>
      <c r="W13" s="29">
        <v>40</v>
      </c>
      <c r="X13" s="29">
        <v>40</v>
      </c>
      <c r="Y13" s="29">
        <v>20</v>
      </c>
      <c r="Z13" s="29">
        <v>40</v>
      </c>
      <c r="AA13" s="29"/>
      <c r="AB13" s="29"/>
      <c r="AC13" s="29"/>
      <c r="AD13" s="29"/>
      <c r="AE13" s="15">
        <f t="shared" si="2"/>
        <v>240</v>
      </c>
      <c r="AF13" s="21">
        <v>20</v>
      </c>
      <c r="AG13" s="18" t="s">
        <v>264</v>
      </c>
      <c r="AH13" s="21" t="s">
        <v>264</v>
      </c>
      <c r="AI13" s="21" t="s">
        <v>264</v>
      </c>
      <c r="AJ13" s="21">
        <v>10</v>
      </c>
      <c r="AK13" s="21"/>
      <c r="AL13" s="15">
        <f t="shared" si="3"/>
        <v>30</v>
      </c>
      <c r="AO13" s="28">
        <v>10</v>
      </c>
      <c r="AQ13" s="28">
        <v>10</v>
      </c>
      <c r="AR13" s="28">
        <v>15</v>
      </c>
      <c r="AS13" s="28" t="s">
        <v>264</v>
      </c>
      <c r="AU13" s="15">
        <f>SUM(AM13:AT13)</f>
        <v>35</v>
      </c>
      <c r="AV13" s="29">
        <v>20</v>
      </c>
      <c r="AW13" s="29" t="s">
        <v>264</v>
      </c>
      <c r="AX13" s="29"/>
      <c r="AY13" s="29"/>
      <c r="AZ13" s="29"/>
      <c r="BA13" s="29"/>
      <c r="BB13" s="72">
        <v>20</v>
      </c>
      <c r="BC13" s="29">
        <v>20</v>
      </c>
      <c r="BD13" s="29"/>
      <c r="BE13" s="29"/>
      <c r="BF13" s="15">
        <f t="shared" si="4"/>
        <v>60</v>
      </c>
      <c r="BG13" s="29"/>
      <c r="BH13" s="29"/>
      <c r="BI13" s="29">
        <v>20</v>
      </c>
      <c r="BJ13" s="29"/>
      <c r="BK13" s="29">
        <v>20</v>
      </c>
      <c r="BL13" s="29"/>
      <c r="BM13" s="29"/>
      <c r="BN13" s="29"/>
      <c r="BO13" s="29"/>
      <c r="BP13" s="16">
        <v>20</v>
      </c>
      <c r="BQ13" s="15">
        <f t="shared" si="0"/>
        <v>40</v>
      </c>
      <c r="BR13" s="29"/>
      <c r="BS13" s="29">
        <v>15</v>
      </c>
      <c r="BU13" s="15">
        <f t="shared" si="5"/>
        <v>15</v>
      </c>
      <c r="BV13" s="4">
        <f>SUM(BU13,BQ13,BF13,AU13,AL13,AE13,F13,BP13)</f>
        <v>490</v>
      </c>
    </row>
    <row r="14" spans="1:74" s="28" customFormat="1" ht="15.75">
      <c r="A14" s="42" t="s">
        <v>43</v>
      </c>
      <c r="B14" s="42" t="s">
        <v>44</v>
      </c>
      <c r="C14" s="43">
        <v>10</v>
      </c>
      <c r="D14" s="29">
        <v>20</v>
      </c>
      <c r="E14" s="29"/>
      <c r="F14" s="15">
        <f t="shared" si="1"/>
        <v>30</v>
      </c>
      <c r="G14" s="29"/>
      <c r="H14" s="29"/>
      <c r="I14" s="29">
        <v>30</v>
      </c>
      <c r="J14" s="29"/>
      <c r="K14" s="29">
        <v>20</v>
      </c>
      <c r="L14" s="29"/>
      <c r="M14" s="29"/>
      <c r="N14" s="29"/>
      <c r="O14" s="29">
        <v>20</v>
      </c>
      <c r="P14" s="28">
        <v>20</v>
      </c>
      <c r="S14" s="28" t="s">
        <v>264</v>
      </c>
      <c r="T14" s="28" t="s">
        <v>264</v>
      </c>
      <c r="U14" s="28" t="s">
        <v>264</v>
      </c>
      <c r="V14" s="28">
        <v>10</v>
      </c>
      <c r="X14" s="29" t="s">
        <v>264</v>
      </c>
      <c r="Y14" s="29"/>
      <c r="Z14" s="29"/>
      <c r="AA14" s="29">
        <v>10</v>
      </c>
      <c r="AB14" s="29"/>
      <c r="AC14" s="29"/>
      <c r="AD14" s="29"/>
      <c r="AE14" s="15">
        <f t="shared" si="2"/>
        <v>110</v>
      </c>
      <c r="AF14" s="21">
        <v>20</v>
      </c>
      <c r="AG14" s="21" t="s">
        <v>264</v>
      </c>
      <c r="AH14" s="21" t="s">
        <v>264</v>
      </c>
      <c r="AI14" s="21" t="s">
        <v>264</v>
      </c>
      <c r="AJ14" s="21"/>
      <c r="AK14" s="21"/>
      <c r="AL14" s="15">
        <f t="shared" si="3"/>
        <v>20</v>
      </c>
      <c r="AO14" s="28" t="s">
        <v>264</v>
      </c>
      <c r="AQ14" s="28" t="s">
        <v>264</v>
      </c>
      <c r="AS14" s="28" t="s">
        <v>264</v>
      </c>
      <c r="AU14" s="15">
        <f>SUM(AM14:AT14)</f>
        <v>0</v>
      </c>
      <c r="AV14" s="29"/>
      <c r="AW14" s="29" t="s">
        <v>264</v>
      </c>
      <c r="AX14" s="29"/>
      <c r="AY14" s="29"/>
      <c r="AZ14" s="29"/>
      <c r="BA14" s="29"/>
      <c r="BB14" s="29"/>
      <c r="BC14" s="29"/>
      <c r="BD14" s="29"/>
      <c r="BE14" s="29"/>
      <c r="BF14" s="15">
        <f t="shared" si="4"/>
        <v>0</v>
      </c>
      <c r="BG14" s="29"/>
      <c r="BH14" s="29"/>
      <c r="BI14" s="29"/>
      <c r="BJ14" s="29"/>
      <c r="BK14" s="29"/>
      <c r="BL14" s="29"/>
      <c r="BM14" s="29">
        <v>40</v>
      </c>
      <c r="BN14" s="29"/>
      <c r="BO14" s="29"/>
      <c r="BP14" s="16"/>
      <c r="BQ14" s="15">
        <f t="shared" si="0"/>
        <v>40</v>
      </c>
      <c r="BR14" s="29"/>
      <c r="BS14" s="29"/>
      <c r="BU14" s="15">
        <f t="shared" si="5"/>
        <v>0</v>
      </c>
      <c r="BV14" s="4">
        <f>SUM(BU14,BQ14,BF14,AU14,AL14,AE14,F14,BP14)</f>
        <v>200</v>
      </c>
    </row>
    <row r="15" spans="1:74" s="28" customFormat="1" ht="15.75">
      <c r="A15" s="42" t="s">
        <v>230</v>
      </c>
      <c r="B15" s="42" t="s">
        <v>243</v>
      </c>
      <c r="C15" s="43">
        <v>10</v>
      </c>
      <c r="D15" s="28">
        <v>20</v>
      </c>
      <c r="E15" s="28">
        <v>20</v>
      </c>
      <c r="F15" s="15">
        <f t="shared" si="1"/>
        <v>50</v>
      </c>
      <c r="K15" s="28">
        <v>20</v>
      </c>
      <c r="P15" s="29" t="s">
        <v>264</v>
      </c>
      <c r="Q15" s="29"/>
      <c r="R15" s="29"/>
      <c r="S15" s="29" t="s">
        <v>264</v>
      </c>
      <c r="T15" s="29" t="s">
        <v>264</v>
      </c>
      <c r="U15" s="29" t="s">
        <v>264</v>
      </c>
      <c r="V15" s="29"/>
      <c r="W15" s="29"/>
      <c r="X15" s="29" t="s">
        <v>264</v>
      </c>
      <c r="Y15" s="29"/>
      <c r="Z15" s="29"/>
      <c r="AA15" s="29"/>
      <c r="AB15" s="29"/>
      <c r="AC15" s="29"/>
      <c r="AD15" s="29"/>
      <c r="AE15" s="15">
        <f t="shared" si="2"/>
        <v>20</v>
      </c>
      <c r="AF15" s="17"/>
      <c r="AG15" s="19" t="s">
        <v>264</v>
      </c>
      <c r="AH15" s="17" t="s">
        <v>264</v>
      </c>
      <c r="AI15" s="17" t="s">
        <v>264</v>
      </c>
      <c r="AJ15" s="17"/>
      <c r="AK15" s="17"/>
      <c r="AL15" s="15">
        <f t="shared" si="3"/>
        <v>0</v>
      </c>
      <c r="AO15" s="28" t="s">
        <v>264</v>
      </c>
      <c r="AQ15" s="28">
        <v>10</v>
      </c>
      <c r="AS15" s="28" t="s">
        <v>264</v>
      </c>
      <c r="AU15" s="15">
        <f>SUM(AM15:AT15)</f>
        <v>10</v>
      </c>
      <c r="AW15" s="29" t="s">
        <v>264</v>
      </c>
      <c r="AX15" s="29"/>
      <c r="AY15" s="29"/>
      <c r="AZ15" s="29"/>
      <c r="BA15" s="29"/>
      <c r="BB15" s="29"/>
      <c r="BC15" s="29"/>
      <c r="BD15" s="29"/>
      <c r="BE15" s="29"/>
      <c r="BF15" s="15">
        <f t="shared" si="4"/>
        <v>0</v>
      </c>
      <c r="BP15" s="16"/>
      <c r="BQ15" s="15">
        <f t="shared" si="0"/>
        <v>0</v>
      </c>
      <c r="BU15" s="15">
        <f t="shared" si="5"/>
        <v>0</v>
      </c>
      <c r="BV15" s="4">
        <f>SUM(BU15,BQ15,BF15,AU15,AL15,AE15,F15,BP15)</f>
        <v>80</v>
      </c>
    </row>
    <row r="16" spans="1:74" s="28" customFormat="1" ht="15.75">
      <c r="A16" s="42" t="s">
        <v>217</v>
      </c>
      <c r="B16" s="42" t="s">
        <v>234</v>
      </c>
      <c r="C16" s="43">
        <v>10</v>
      </c>
      <c r="D16" s="29"/>
      <c r="E16" s="29"/>
      <c r="F16" s="15">
        <f t="shared" si="1"/>
        <v>10</v>
      </c>
      <c r="G16" s="29"/>
      <c r="H16" s="29"/>
      <c r="J16" s="29"/>
      <c r="K16" s="29"/>
      <c r="L16" s="29"/>
      <c r="M16" s="29"/>
      <c r="N16" s="29"/>
      <c r="O16" s="29"/>
      <c r="P16" s="29" t="s">
        <v>264</v>
      </c>
      <c r="Q16" s="29"/>
      <c r="R16" s="29"/>
      <c r="S16" s="29" t="s">
        <v>264</v>
      </c>
      <c r="T16" s="29" t="s">
        <v>264</v>
      </c>
      <c r="U16" s="29" t="s">
        <v>264</v>
      </c>
      <c r="V16" s="29"/>
      <c r="W16" s="29"/>
      <c r="X16" s="29" t="s">
        <v>264</v>
      </c>
      <c r="Y16" s="29"/>
      <c r="Z16" s="29"/>
      <c r="AA16" s="29"/>
      <c r="AB16" s="29"/>
      <c r="AC16" s="29"/>
      <c r="AD16" s="29"/>
      <c r="AE16" s="15">
        <f t="shared" si="2"/>
        <v>0</v>
      </c>
      <c r="AF16" s="21"/>
      <c r="AG16" s="21" t="s">
        <v>264</v>
      </c>
      <c r="AH16" s="21" t="s">
        <v>264</v>
      </c>
      <c r="AI16" s="21" t="s">
        <v>264</v>
      </c>
      <c r="AJ16" s="21"/>
      <c r="AK16" s="21"/>
      <c r="AL16" s="15">
        <f t="shared" si="3"/>
        <v>0</v>
      </c>
      <c r="AM16" s="28">
        <v>10</v>
      </c>
      <c r="AO16" s="28" t="s">
        <v>264</v>
      </c>
      <c r="AQ16" s="28" t="s">
        <v>264</v>
      </c>
      <c r="AS16" s="28" t="s">
        <v>264</v>
      </c>
      <c r="AU16" s="15">
        <f>SUM(AM16:AT16)</f>
        <v>10</v>
      </c>
      <c r="AV16" s="29"/>
      <c r="AW16" s="29" t="s">
        <v>264</v>
      </c>
      <c r="AX16" s="29"/>
      <c r="AY16" s="29"/>
      <c r="AZ16" s="29"/>
      <c r="BA16" s="29"/>
      <c r="BB16" s="29"/>
      <c r="BC16" s="29"/>
      <c r="BD16" s="29"/>
      <c r="BE16" s="29"/>
      <c r="BF16" s="15">
        <f t="shared" si="4"/>
        <v>0</v>
      </c>
      <c r="BG16" s="29"/>
      <c r="BH16" s="29"/>
      <c r="BI16" s="29"/>
      <c r="BJ16" s="29"/>
      <c r="BK16" s="29"/>
      <c r="BL16" s="29"/>
      <c r="BM16" s="29"/>
      <c r="BN16" s="29"/>
      <c r="BO16" s="29"/>
      <c r="BP16" s="16"/>
      <c r="BQ16" s="15">
        <f t="shared" si="0"/>
        <v>0</v>
      </c>
      <c r="BR16" s="29"/>
      <c r="BS16" s="29"/>
      <c r="BU16" s="15">
        <f t="shared" si="5"/>
        <v>0</v>
      </c>
      <c r="BV16" s="4">
        <f>SUM(BU16,BQ16,BF16,AU16,AL16,AE16,F16,BP16)</f>
        <v>20</v>
      </c>
    </row>
    <row r="17" spans="1:74" s="28" customFormat="1" ht="15.75">
      <c r="A17" s="42" t="s">
        <v>89</v>
      </c>
      <c r="B17" s="42" t="s">
        <v>97</v>
      </c>
      <c r="C17" s="43">
        <v>10</v>
      </c>
      <c r="F17" s="15">
        <f t="shared" si="1"/>
        <v>10</v>
      </c>
      <c r="H17" s="29"/>
      <c r="I17" s="29"/>
      <c r="J17" s="29"/>
      <c r="P17" s="29" t="s">
        <v>264</v>
      </c>
      <c r="Q17" s="29"/>
      <c r="R17" s="29"/>
      <c r="S17" s="29" t="s">
        <v>264</v>
      </c>
      <c r="T17" s="29" t="s">
        <v>264</v>
      </c>
      <c r="U17" s="29" t="s">
        <v>264</v>
      </c>
      <c r="V17" s="29"/>
      <c r="W17" s="29"/>
      <c r="X17" s="29" t="s">
        <v>264</v>
      </c>
      <c r="Y17" s="29"/>
      <c r="Z17" s="29"/>
      <c r="AA17" s="29"/>
      <c r="AB17" s="29"/>
      <c r="AC17" s="29"/>
      <c r="AD17" s="29"/>
      <c r="AE17" s="15">
        <f t="shared" si="2"/>
        <v>0</v>
      </c>
      <c r="AF17" s="17">
        <v>20</v>
      </c>
      <c r="AG17" s="19" t="s">
        <v>264</v>
      </c>
      <c r="AH17" s="17" t="s">
        <v>264</v>
      </c>
      <c r="AI17" s="17" t="s">
        <v>264</v>
      </c>
      <c r="AJ17" s="17"/>
      <c r="AK17" s="17"/>
      <c r="AL17" s="15">
        <f t="shared" si="3"/>
        <v>20</v>
      </c>
      <c r="AO17" s="28" t="s">
        <v>264</v>
      </c>
      <c r="AQ17" s="28" t="s">
        <v>264</v>
      </c>
      <c r="AS17" s="28" t="s">
        <v>264</v>
      </c>
      <c r="AU17" s="15">
        <f>SUM(AM17:AT17)</f>
        <v>0</v>
      </c>
      <c r="AW17" s="29" t="s">
        <v>264</v>
      </c>
      <c r="AX17" s="29"/>
      <c r="AY17" s="29"/>
      <c r="AZ17" s="29"/>
      <c r="BA17" s="29"/>
      <c r="BB17" s="29"/>
      <c r="BC17" s="29"/>
      <c r="BD17" s="29"/>
      <c r="BE17" s="29"/>
      <c r="BF17" s="15">
        <f t="shared" si="4"/>
        <v>0</v>
      </c>
      <c r="BP17" s="16"/>
      <c r="BQ17" s="15">
        <f t="shared" si="0"/>
        <v>0</v>
      </c>
      <c r="BU17" s="15">
        <f t="shared" si="5"/>
        <v>0</v>
      </c>
      <c r="BV17" s="4">
        <f>SUM(BU17,BQ17,BF17,AU17,AL17,AE17,F17,BP17)</f>
        <v>30</v>
      </c>
    </row>
    <row r="18" spans="1:74" s="28" customFormat="1" ht="15.75">
      <c r="A18" s="42" t="s">
        <v>218</v>
      </c>
      <c r="B18" s="42" t="s">
        <v>119</v>
      </c>
      <c r="C18" s="43">
        <v>10</v>
      </c>
      <c r="D18" s="29"/>
      <c r="E18" s="29"/>
      <c r="F18" s="15">
        <f>SUM(C18:E18)</f>
        <v>10</v>
      </c>
      <c r="G18" s="29">
        <v>20</v>
      </c>
      <c r="H18" s="29"/>
      <c r="J18" s="29"/>
      <c r="K18" s="29">
        <v>20</v>
      </c>
      <c r="L18" s="29"/>
      <c r="M18" s="29"/>
      <c r="N18" s="29"/>
      <c r="O18" s="29"/>
      <c r="P18" s="29"/>
      <c r="Q18" s="29"/>
      <c r="R18" s="29"/>
      <c r="S18" s="29" t="s">
        <v>264</v>
      </c>
      <c r="T18" s="29" t="s">
        <v>264</v>
      </c>
      <c r="U18" s="29" t="s">
        <v>264</v>
      </c>
      <c r="V18" s="29">
        <v>10</v>
      </c>
      <c r="W18" s="29"/>
      <c r="X18" s="29" t="s">
        <v>264</v>
      </c>
      <c r="Y18" s="29"/>
      <c r="Z18" s="29"/>
      <c r="AA18" s="29"/>
      <c r="AB18" s="29"/>
      <c r="AC18" s="29"/>
      <c r="AD18" s="29"/>
      <c r="AE18" s="15">
        <f>SUM(G18:AD18)</f>
        <v>50</v>
      </c>
      <c r="AF18" s="21"/>
      <c r="AG18" s="21" t="s">
        <v>264</v>
      </c>
      <c r="AH18" s="21" t="s">
        <v>264</v>
      </c>
      <c r="AI18" s="21" t="s">
        <v>264</v>
      </c>
      <c r="AJ18" s="21"/>
      <c r="AK18" s="21"/>
      <c r="AL18" s="15">
        <f>SUM(AF18:AK18)</f>
        <v>0</v>
      </c>
      <c r="AO18" s="28" t="s">
        <v>264</v>
      </c>
      <c r="AQ18" s="28">
        <v>10</v>
      </c>
      <c r="AS18" s="28" t="s">
        <v>264</v>
      </c>
      <c r="AU18" s="15">
        <f>SUM(AM18:AT18)</f>
        <v>10</v>
      </c>
      <c r="AV18" s="29"/>
      <c r="AW18" s="29" t="s">
        <v>264</v>
      </c>
      <c r="AX18" s="29"/>
      <c r="AY18" s="29"/>
      <c r="AZ18" s="29"/>
      <c r="BA18" s="29"/>
      <c r="BB18" s="29"/>
      <c r="BC18" s="29"/>
      <c r="BD18" s="29"/>
      <c r="BE18" s="29"/>
      <c r="BF18" s="15">
        <f t="shared" si="4"/>
        <v>0</v>
      </c>
      <c r="BG18" s="29"/>
      <c r="BH18" s="29"/>
      <c r="BI18" s="29"/>
      <c r="BJ18" s="29"/>
      <c r="BK18" s="29"/>
      <c r="BL18" s="29"/>
      <c r="BM18" s="29"/>
      <c r="BN18" s="29"/>
      <c r="BO18" s="29"/>
      <c r="BP18" s="16"/>
      <c r="BQ18" s="15">
        <f t="shared" si="0"/>
        <v>0</v>
      </c>
      <c r="BR18" s="29">
        <v>-10</v>
      </c>
      <c r="BS18" s="29"/>
      <c r="BU18" s="15">
        <f t="shared" si="5"/>
        <v>-10</v>
      </c>
      <c r="BV18" s="4">
        <f>SUM(BU18,BQ18,BF18,AU18,AL18,AE18,F18,BP18)</f>
        <v>60</v>
      </c>
    </row>
    <row r="19" spans="1:74" s="28" customFormat="1" ht="15.75">
      <c r="A19" s="42" t="s">
        <v>45</v>
      </c>
      <c r="B19" s="42" t="s">
        <v>46</v>
      </c>
      <c r="C19" s="43">
        <v>10</v>
      </c>
      <c r="D19" s="29">
        <v>20</v>
      </c>
      <c r="E19" s="29">
        <v>20</v>
      </c>
      <c r="F19" s="15">
        <f t="shared" si="1"/>
        <v>50</v>
      </c>
      <c r="G19" s="29"/>
      <c r="H19" s="29"/>
      <c r="J19" s="29"/>
      <c r="K19" s="29">
        <v>20</v>
      </c>
      <c r="L19" s="29"/>
      <c r="M19" s="29"/>
      <c r="N19" s="29"/>
      <c r="O19" s="29"/>
      <c r="P19" s="29" t="s">
        <v>264</v>
      </c>
      <c r="Q19" s="29"/>
      <c r="R19" s="29"/>
      <c r="S19" s="29" t="s">
        <v>264</v>
      </c>
      <c r="T19" s="29" t="s">
        <v>264</v>
      </c>
      <c r="U19" s="29" t="s">
        <v>264</v>
      </c>
      <c r="V19" s="29"/>
      <c r="W19" s="29"/>
      <c r="X19" s="29" t="s">
        <v>264</v>
      </c>
      <c r="Y19" s="29"/>
      <c r="Z19" s="29"/>
      <c r="AA19" s="29"/>
      <c r="AB19" s="29"/>
      <c r="AC19" s="29"/>
      <c r="AD19" s="29"/>
      <c r="AE19" s="15">
        <f t="shared" si="2"/>
        <v>20</v>
      </c>
      <c r="AF19" s="21"/>
      <c r="AG19" s="21" t="s">
        <v>264</v>
      </c>
      <c r="AH19" s="21" t="s">
        <v>264</v>
      </c>
      <c r="AI19" s="21" t="s">
        <v>264</v>
      </c>
      <c r="AJ19" s="21"/>
      <c r="AK19" s="21"/>
      <c r="AL19" s="15">
        <f>SUM(AF19:AK19)</f>
        <v>0</v>
      </c>
      <c r="AO19" s="28" t="s">
        <v>264</v>
      </c>
      <c r="AQ19" s="28">
        <v>10</v>
      </c>
      <c r="AS19" s="28" t="s">
        <v>264</v>
      </c>
      <c r="AU19" s="15">
        <f>SUM(AM19:AT19)</f>
        <v>10</v>
      </c>
      <c r="AV19" s="29"/>
      <c r="AW19" s="29" t="s">
        <v>264</v>
      </c>
      <c r="AX19" s="29"/>
      <c r="AY19" s="29"/>
      <c r="AZ19" s="29"/>
      <c r="BA19" s="29"/>
      <c r="BB19" s="29"/>
      <c r="BC19" s="29"/>
      <c r="BD19" s="29"/>
      <c r="BE19" s="29"/>
      <c r="BF19" s="15">
        <f>SUM(AV19:BE19)</f>
        <v>0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16"/>
      <c r="BQ19" s="15">
        <f t="shared" ref="BQ19:BQ32" si="6">SUM(BG19:BO19)</f>
        <v>0</v>
      </c>
      <c r="BR19" s="29"/>
      <c r="BS19" s="29"/>
      <c r="BU19" s="15">
        <f t="shared" si="5"/>
        <v>0</v>
      </c>
      <c r="BV19" s="4">
        <f>SUM(BU19,BQ19,BF19,AU19,AL19,AE19,F19,BP19)</f>
        <v>80</v>
      </c>
    </row>
    <row r="20" spans="1:74" s="28" customFormat="1" ht="15.75">
      <c r="A20" s="42" t="s">
        <v>226</v>
      </c>
      <c r="B20" s="42" t="s">
        <v>240</v>
      </c>
      <c r="C20" s="43">
        <v>10</v>
      </c>
      <c r="F20" s="15">
        <f t="shared" si="1"/>
        <v>10</v>
      </c>
      <c r="P20" s="29" t="s">
        <v>264</v>
      </c>
      <c r="Q20" s="29"/>
      <c r="R20" s="29"/>
      <c r="S20" s="29" t="s">
        <v>264</v>
      </c>
      <c r="T20" s="29" t="s">
        <v>264</v>
      </c>
      <c r="U20" s="29" t="s">
        <v>264</v>
      </c>
      <c r="V20" s="29"/>
      <c r="W20" s="29"/>
      <c r="X20" s="29" t="s">
        <v>264</v>
      </c>
      <c r="Y20" s="29"/>
      <c r="Z20" s="29"/>
      <c r="AA20" s="29"/>
      <c r="AB20" s="29"/>
      <c r="AC20" s="29"/>
      <c r="AD20" s="29"/>
      <c r="AE20" s="15">
        <f t="shared" si="2"/>
        <v>0</v>
      </c>
      <c r="AF20" s="17"/>
      <c r="AG20" s="19" t="s">
        <v>264</v>
      </c>
      <c r="AH20" s="17" t="s">
        <v>264</v>
      </c>
      <c r="AI20" s="17" t="s">
        <v>264</v>
      </c>
      <c r="AJ20" s="17"/>
      <c r="AK20" s="17"/>
      <c r="AL20" s="15">
        <f t="shared" si="3"/>
        <v>0</v>
      </c>
      <c r="AO20" s="28" t="s">
        <v>264</v>
      </c>
      <c r="AQ20" s="28" t="s">
        <v>264</v>
      </c>
      <c r="AS20" s="28" t="s">
        <v>264</v>
      </c>
      <c r="AU20" s="15">
        <f>SUM(AM20:AT20)</f>
        <v>0</v>
      </c>
      <c r="AW20" s="29" t="s">
        <v>264</v>
      </c>
      <c r="AX20" s="29"/>
      <c r="AY20" s="29"/>
      <c r="AZ20" s="29"/>
      <c r="BA20" s="29"/>
      <c r="BB20" s="29"/>
      <c r="BC20" s="29"/>
      <c r="BD20" s="29"/>
      <c r="BE20" s="29"/>
      <c r="BF20" s="15">
        <f t="shared" si="4"/>
        <v>0</v>
      </c>
      <c r="BP20" s="16"/>
      <c r="BQ20" s="15">
        <f t="shared" si="6"/>
        <v>0</v>
      </c>
      <c r="BU20" s="15">
        <f t="shared" si="5"/>
        <v>0</v>
      </c>
      <c r="BV20" s="4">
        <f>SUM(BU20,BQ20,BF20,AU20,AL20,AE20,F20,BP20)</f>
        <v>10</v>
      </c>
    </row>
    <row r="21" spans="1:74" s="28" customFormat="1" ht="15.75">
      <c r="A21" s="42" t="s">
        <v>228</v>
      </c>
      <c r="B21" s="42" t="s">
        <v>242</v>
      </c>
      <c r="C21" s="43">
        <v>10</v>
      </c>
      <c r="F21" s="15">
        <f t="shared" si="1"/>
        <v>10</v>
      </c>
      <c r="P21" s="29" t="s">
        <v>264</v>
      </c>
      <c r="Q21" s="29"/>
      <c r="R21" s="29"/>
      <c r="S21" s="29" t="s">
        <v>264</v>
      </c>
      <c r="T21" s="29" t="s">
        <v>264</v>
      </c>
      <c r="U21" s="29" t="s">
        <v>264</v>
      </c>
      <c r="V21" s="29"/>
      <c r="W21" s="29"/>
      <c r="X21" s="29" t="s">
        <v>264</v>
      </c>
      <c r="Y21" s="29"/>
      <c r="Z21" s="29"/>
      <c r="AA21" s="29"/>
      <c r="AB21" s="29"/>
      <c r="AC21" s="29"/>
      <c r="AD21" s="29"/>
      <c r="AE21" s="15">
        <f t="shared" si="2"/>
        <v>0</v>
      </c>
      <c r="AF21" s="17"/>
      <c r="AG21" s="19" t="s">
        <v>264</v>
      </c>
      <c r="AH21" s="17" t="s">
        <v>264</v>
      </c>
      <c r="AI21" s="17" t="s">
        <v>264</v>
      </c>
      <c r="AJ21" s="17"/>
      <c r="AK21" s="17"/>
      <c r="AL21" s="15">
        <f t="shared" si="3"/>
        <v>0</v>
      </c>
      <c r="AO21" s="28" t="s">
        <v>264</v>
      </c>
      <c r="AQ21" s="28" t="s">
        <v>264</v>
      </c>
      <c r="AS21" s="28" t="s">
        <v>264</v>
      </c>
      <c r="AU21" s="15">
        <f>SUM(AM21:AT21)</f>
        <v>0</v>
      </c>
      <c r="AW21" s="29" t="s">
        <v>264</v>
      </c>
      <c r="AX21" s="29"/>
      <c r="AY21" s="29"/>
      <c r="AZ21" s="29"/>
      <c r="BA21" s="29"/>
      <c r="BB21" s="29"/>
      <c r="BC21" s="29"/>
      <c r="BD21" s="29"/>
      <c r="BE21" s="29"/>
      <c r="BF21" s="15">
        <f t="shared" si="4"/>
        <v>0</v>
      </c>
      <c r="BP21" s="16"/>
      <c r="BQ21" s="15">
        <f t="shared" si="6"/>
        <v>0</v>
      </c>
      <c r="BU21" s="15">
        <f t="shared" si="5"/>
        <v>0</v>
      </c>
      <c r="BV21" s="4">
        <f>SUM(BU21,BQ21,BF21,AU21,AL21,AE21,F21,BP21)</f>
        <v>10</v>
      </c>
    </row>
    <row r="22" spans="1:74" s="28" customFormat="1" ht="15.75">
      <c r="A22" s="42" t="s">
        <v>227</v>
      </c>
      <c r="B22" s="42" t="s">
        <v>241</v>
      </c>
      <c r="C22" s="43">
        <v>10</v>
      </c>
      <c r="F22" s="15">
        <f t="shared" si="1"/>
        <v>10</v>
      </c>
      <c r="K22" s="28">
        <v>20</v>
      </c>
      <c r="P22" s="29" t="s">
        <v>264</v>
      </c>
      <c r="Q22" s="29"/>
      <c r="R22" s="29"/>
      <c r="S22" s="29" t="s">
        <v>264</v>
      </c>
      <c r="T22" s="29" t="s">
        <v>264</v>
      </c>
      <c r="U22" s="29" t="s">
        <v>264</v>
      </c>
      <c r="V22" s="29"/>
      <c r="W22" s="29"/>
      <c r="X22" s="29" t="s">
        <v>264</v>
      </c>
      <c r="Y22" s="29"/>
      <c r="Z22" s="29"/>
      <c r="AA22" s="29"/>
      <c r="AB22" s="29"/>
      <c r="AC22" s="29"/>
      <c r="AD22" s="29"/>
      <c r="AE22" s="15">
        <f t="shared" si="2"/>
        <v>20</v>
      </c>
      <c r="AF22" s="17"/>
      <c r="AG22" s="19" t="s">
        <v>264</v>
      </c>
      <c r="AH22" s="17" t="s">
        <v>264</v>
      </c>
      <c r="AI22" s="17" t="s">
        <v>264</v>
      </c>
      <c r="AJ22" s="17"/>
      <c r="AK22" s="17"/>
      <c r="AL22" s="15">
        <f t="shared" si="3"/>
        <v>0</v>
      </c>
      <c r="AO22" s="28" t="s">
        <v>264</v>
      </c>
      <c r="AQ22" s="28" t="s">
        <v>264</v>
      </c>
      <c r="AS22" s="28" t="s">
        <v>264</v>
      </c>
      <c r="AU22" s="15">
        <f>SUM(AM22:AT22)</f>
        <v>0</v>
      </c>
      <c r="AW22" s="29" t="s">
        <v>264</v>
      </c>
      <c r="AX22" s="29"/>
      <c r="AY22" s="29"/>
      <c r="AZ22" s="29"/>
      <c r="BA22" s="29"/>
      <c r="BB22" s="29"/>
      <c r="BC22" s="29"/>
      <c r="BD22" s="29"/>
      <c r="BE22" s="29"/>
      <c r="BF22" s="15">
        <f t="shared" si="4"/>
        <v>0</v>
      </c>
      <c r="BP22" s="16"/>
      <c r="BQ22" s="15">
        <f t="shared" si="6"/>
        <v>0</v>
      </c>
      <c r="BU22" s="15">
        <f t="shared" si="5"/>
        <v>0</v>
      </c>
      <c r="BV22" s="4">
        <f>SUM(BU22,BQ22,BF22,AU22,AL22,AE22,F22,BP22)</f>
        <v>30</v>
      </c>
    </row>
    <row r="23" spans="1:74" s="28" customFormat="1" ht="15.75">
      <c r="A23" s="42" t="s">
        <v>223</v>
      </c>
      <c r="B23" s="42" t="s">
        <v>238</v>
      </c>
      <c r="C23" s="43">
        <v>10</v>
      </c>
      <c r="D23" s="29">
        <v>20</v>
      </c>
      <c r="E23" s="29">
        <v>20</v>
      </c>
      <c r="F23" s="15">
        <f t="shared" si="1"/>
        <v>50</v>
      </c>
      <c r="J23" s="29"/>
      <c r="K23" s="29">
        <v>20</v>
      </c>
      <c r="L23" s="29"/>
      <c r="M23" s="29"/>
      <c r="N23" s="29"/>
      <c r="O23" s="29">
        <v>20</v>
      </c>
      <c r="P23" s="29" t="s">
        <v>264</v>
      </c>
      <c r="Q23" s="29">
        <v>10</v>
      </c>
      <c r="R23" s="29"/>
      <c r="S23" s="29" t="s">
        <v>264</v>
      </c>
      <c r="T23" s="29" t="s">
        <v>264</v>
      </c>
      <c r="U23" s="29" t="s">
        <v>264</v>
      </c>
      <c r="V23" s="29">
        <v>10</v>
      </c>
      <c r="W23" s="29"/>
      <c r="X23" s="29" t="s">
        <v>264</v>
      </c>
      <c r="Y23" s="29"/>
      <c r="Z23" s="29"/>
      <c r="AA23" s="29"/>
      <c r="AB23" s="29"/>
      <c r="AC23" s="29"/>
      <c r="AD23" s="29"/>
      <c r="AE23" s="15">
        <f t="shared" si="2"/>
        <v>60</v>
      </c>
      <c r="AF23" s="21">
        <v>20</v>
      </c>
      <c r="AG23" s="18" t="s">
        <v>264</v>
      </c>
      <c r="AH23" s="21">
        <v>10</v>
      </c>
      <c r="AI23" s="21" t="s">
        <v>264</v>
      </c>
      <c r="AJ23" s="21">
        <v>10</v>
      </c>
      <c r="AK23" s="21"/>
      <c r="AL23" s="15">
        <f t="shared" si="3"/>
        <v>40</v>
      </c>
      <c r="AO23" s="28" t="s">
        <v>264</v>
      </c>
      <c r="AQ23" s="28" t="s">
        <v>264</v>
      </c>
      <c r="AS23" s="28" t="s">
        <v>264</v>
      </c>
      <c r="AU23" s="15">
        <f>SUM(AM23:AT23)</f>
        <v>0</v>
      </c>
      <c r="AV23" s="29"/>
      <c r="AW23" s="29">
        <v>20</v>
      </c>
      <c r="AX23" s="29"/>
      <c r="AY23" s="29"/>
      <c r="AZ23" s="29"/>
      <c r="BA23" s="29"/>
      <c r="BB23" s="29"/>
      <c r="BC23" s="29"/>
      <c r="BD23" s="29"/>
      <c r="BE23" s="29"/>
      <c r="BF23" s="15">
        <f t="shared" si="4"/>
        <v>20</v>
      </c>
      <c r="BG23" s="29">
        <v>20</v>
      </c>
      <c r="BH23" s="29"/>
      <c r="BI23" s="29"/>
      <c r="BJ23" s="29"/>
      <c r="BK23" s="29"/>
      <c r="BL23" s="29"/>
      <c r="BM23" s="29"/>
      <c r="BN23" s="29"/>
      <c r="BO23" s="29"/>
      <c r="BP23" s="16"/>
      <c r="BQ23" s="15">
        <f t="shared" si="6"/>
        <v>20</v>
      </c>
      <c r="BR23" s="29"/>
      <c r="BS23" s="29"/>
      <c r="BU23" s="15">
        <f t="shared" si="5"/>
        <v>0</v>
      </c>
      <c r="BV23" s="4">
        <f>SUM(BU23,BQ23,BF23,AU23,AL23,AE23,F23,BP23)</f>
        <v>190</v>
      </c>
    </row>
    <row r="24" spans="1:74" s="28" customFormat="1" ht="15.75">
      <c r="A24" s="45" t="s">
        <v>316</v>
      </c>
      <c r="B24" s="45" t="s">
        <v>356</v>
      </c>
      <c r="C24" s="43">
        <v>10</v>
      </c>
      <c r="D24" s="28">
        <v>20</v>
      </c>
      <c r="F24" s="15">
        <f t="shared" si="1"/>
        <v>30</v>
      </c>
      <c r="K24" s="29">
        <v>20</v>
      </c>
      <c r="P24" s="29" t="s">
        <v>264</v>
      </c>
      <c r="Q24" s="29"/>
      <c r="R24" s="29"/>
      <c r="S24" s="29" t="s">
        <v>264</v>
      </c>
      <c r="T24" s="29" t="s">
        <v>264</v>
      </c>
      <c r="U24" s="29" t="s">
        <v>264</v>
      </c>
      <c r="V24" s="29">
        <v>10</v>
      </c>
      <c r="W24" s="29"/>
      <c r="X24" s="29" t="s">
        <v>264</v>
      </c>
      <c r="Y24" s="29"/>
      <c r="Z24" s="29"/>
      <c r="AA24" s="29">
        <v>10</v>
      </c>
      <c r="AB24" s="29"/>
      <c r="AC24" s="29"/>
      <c r="AD24" s="29"/>
      <c r="AE24" s="15">
        <f t="shared" si="2"/>
        <v>40</v>
      </c>
      <c r="AF24" s="17"/>
      <c r="AG24" s="19" t="s">
        <v>264</v>
      </c>
      <c r="AH24" s="17" t="s">
        <v>264</v>
      </c>
      <c r="AI24" s="17" t="s">
        <v>264</v>
      </c>
      <c r="AJ24" s="17"/>
      <c r="AK24" s="17"/>
      <c r="AL24" s="15">
        <f t="shared" si="3"/>
        <v>0</v>
      </c>
      <c r="AM24" s="28">
        <v>10</v>
      </c>
      <c r="AO24" s="28" t="s">
        <v>264</v>
      </c>
      <c r="AQ24" s="28" t="s">
        <v>264</v>
      </c>
      <c r="AS24" s="28" t="s">
        <v>264</v>
      </c>
      <c r="AU24" s="15">
        <f>SUM(AM24:AT24)</f>
        <v>10</v>
      </c>
      <c r="AW24" s="29" t="s">
        <v>264</v>
      </c>
      <c r="AX24" s="29"/>
      <c r="AY24" s="29"/>
      <c r="AZ24" s="29"/>
      <c r="BA24" s="29"/>
      <c r="BB24" s="29"/>
      <c r="BC24" s="29"/>
      <c r="BD24" s="29"/>
      <c r="BE24" s="29"/>
      <c r="BF24" s="15">
        <f t="shared" si="4"/>
        <v>0</v>
      </c>
      <c r="BP24" s="16"/>
      <c r="BQ24" s="15">
        <f t="shared" si="6"/>
        <v>0</v>
      </c>
      <c r="BU24" s="15">
        <f t="shared" si="5"/>
        <v>0</v>
      </c>
      <c r="BV24" s="4">
        <f>SUM(BU24,BQ24,BF24,AU24,AL24,AE24,F24,BP24)</f>
        <v>80</v>
      </c>
    </row>
    <row r="25" spans="1:74" s="28" customFormat="1" ht="15.75">
      <c r="A25" s="42" t="s">
        <v>231</v>
      </c>
      <c r="B25" s="42" t="s">
        <v>244</v>
      </c>
      <c r="C25" s="43">
        <v>10</v>
      </c>
      <c r="F25" s="15">
        <f t="shared" si="1"/>
        <v>10</v>
      </c>
      <c r="I25" s="29"/>
      <c r="P25" s="29" t="s">
        <v>264</v>
      </c>
      <c r="Q25" s="29"/>
      <c r="R25" s="29"/>
      <c r="S25" s="29" t="s">
        <v>264</v>
      </c>
      <c r="T25" s="29" t="s">
        <v>264</v>
      </c>
      <c r="U25" s="29" t="s">
        <v>264</v>
      </c>
      <c r="V25" s="29"/>
      <c r="W25" s="29"/>
      <c r="X25" s="29" t="s">
        <v>264</v>
      </c>
      <c r="Y25" s="29"/>
      <c r="Z25" s="29"/>
      <c r="AA25" s="29"/>
      <c r="AB25" s="29"/>
      <c r="AC25" s="29"/>
      <c r="AD25" s="29"/>
      <c r="AE25" s="15">
        <f t="shared" si="2"/>
        <v>0</v>
      </c>
      <c r="AF25" s="17"/>
      <c r="AG25" s="19" t="s">
        <v>264</v>
      </c>
      <c r="AH25" s="17" t="s">
        <v>264</v>
      </c>
      <c r="AI25" s="17" t="s">
        <v>264</v>
      </c>
      <c r="AJ25" s="17"/>
      <c r="AK25" s="17"/>
      <c r="AL25" s="15">
        <f t="shared" si="3"/>
        <v>0</v>
      </c>
      <c r="AO25" s="28" t="s">
        <v>264</v>
      </c>
      <c r="AQ25" s="28" t="s">
        <v>264</v>
      </c>
      <c r="AS25" s="28" t="s">
        <v>264</v>
      </c>
      <c r="AU25" s="15">
        <f>SUM(AM25:AT25)</f>
        <v>0</v>
      </c>
      <c r="AW25" s="29" t="s">
        <v>264</v>
      </c>
      <c r="AX25" s="29"/>
      <c r="AY25" s="29"/>
      <c r="AZ25" s="29"/>
      <c r="BA25" s="29"/>
      <c r="BB25" s="29"/>
      <c r="BC25" s="29"/>
      <c r="BD25" s="29"/>
      <c r="BE25" s="29"/>
      <c r="BF25" s="15">
        <f t="shared" si="4"/>
        <v>0</v>
      </c>
      <c r="BP25" s="16"/>
      <c r="BQ25" s="15">
        <f t="shared" si="6"/>
        <v>0</v>
      </c>
      <c r="BU25" s="15">
        <f t="shared" si="5"/>
        <v>0</v>
      </c>
      <c r="BV25" s="4">
        <f>SUM(BU25,BQ25,BF25,AU25,AL25,AE25,F25,BP25)</f>
        <v>10</v>
      </c>
    </row>
    <row r="26" spans="1:74" s="28" customFormat="1" ht="15.75">
      <c r="A26" s="42" t="s">
        <v>219</v>
      </c>
      <c r="B26" s="42" t="s">
        <v>235</v>
      </c>
      <c r="C26" s="43"/>
      <c r="D26" s="29"/>
      <c r="E26" s="29"/>
      <c r="F26" s="15">
        <f t="shared" si="1"/>
        <v>0</v>
      </c>
      <c r="G26" s="29"/>
      <c r="H26" s="29"/>
      <c r="J26" s="29"/>
      <c r="K26" s="29"/>
      <c r="L26" s="29"/>
      <c r="M26" s="29"/>
      <c r="N26" s="29"/>
      <c r="O26" s="29"/>
      <c r="P26" s="29" t="s">
        <v>264</v>
      </c>
      <c r="Q26" s="29"/>
      <c r="R26" s="29"/>
      <c r="S26" s="29" t="s">
        <v>264</v>
      </c>
      <c r="T26" s="29" t="s">
        <v>264</v>
      </c>
      <c r="U26" s="29" t="s">
        <v>264</v>
      </c>
      <c r="V26" s="29"/>
      <c r="W26" s="29"/>
      <c r="X26" s="29" t="s">
        <v>264</v>
      </c>
      <c r="Y26" s="29"/>
      <c r="Z26" s="29"/>
      <c r="AA26" s="29"/>
      <c r="AB26" s="29"/>
      <c r="AC26" s="29"/>
      <c r="AD26" s="29"/>
      <c r="AE26" s="15">
        <f t="shared" si="2"/>
        <v>0</v>
      </c>
      <c r="AF26" s="21"/>
      <c r="AG26" s="21" t="s">
        <v>264</v>
      </c>
      <c r="AH26" s="21" t="s">
        <v>264</v>
      </c>
      <c r="AI26" s="21" t="s">
        <v>264</v>
      </c>
      <c r="AJ26" s="21"/>
      <c r="AK26" s="21"/>
      <c r="AL26" s="15">
        <f t="shared" si="3"/>
        <v>0</v>
      </c>
      <c r="AO26" s="28" t="s">
        <v>264</v>
      </c>
      <c r="AP26" s="28">
        <v>10</v>
      </c>
      <c r="AS26" s="28" t="s">
        <v>264</v>
      </c>
      <c r="AU26" s="15">
        <f>SUM(AM26:AT26)</f>
        <v>10</v>
      </c>
      <c r="AV26" s="29"/>
      <c r="AW26" s="29" t="s">
        <v>264</v>
      </c>
      <c r="AX26" s="29"/>
      <c r="AY26" s="29"/>
      <c r="AZ26" s="29"/>
      <c r="BA26" s="29"/>
      <c r="BB26" s="29"/>
      <c r="BC26" s="29"/>
      <c r="BD26" s="29"/>
      <c r="BE26" s="29"/>
      <c r="BF26" s="15">
        <f t="shared" si="4"/>
        <v>0</v>
      </c>
      <c r="BG26" s="29"/>
      <c r="BH26" s="29"/>
      <c r="BI26" s="29"/>
      <c r="BJ26" s="29"/>
      <c r="BK26" s="29"/>
      <c r="BL26" s="29"/>
      <c r="BM26" s="29"/>
      <c r="BN26" s="29"/>
      <c r="BO26" s="29"/>
      <c r="BP26" s="16"/>
      <c r="BQ26" s="15">
        <f t="shared" si="6"/>
        <v>0</v>
      </c>
      <c r="BR26" s="71">
        <v>-5</v>
      </c>
      <c r="BS26" s="29"/>
      <c r="BU26" s="15">
        <f t="shared" si="5"/>
        <v>-5</v>
      </c>
      <c r="BV26" s="4">
        <f>SUM(BU26,BQ26,BF26,AU26,AL26,AE26,F26,BP26)</f>
        <v>5</v>
      </c>
    </row>
    <row r="27" spans="1:74" s="28" customFormat="1" ht="15.75">
      <c r="A27" s="42" t="s">
        <v>220</v>
      </c>
      <c r="B27" s="42" t="s">
        <v>67</v>
      </c>
      <c r="C27" s="43">
        <v>10</v>
      </c>
      <c r="D27" s="29"/>
      <c r="E27" s="29"/>
      <c r="F27" s="15">
        <f t="shared" si="1"/>
        <v>10</v>
      </c>
      <c r="G27" s="28">
        <v>20</v>
      </c>
      <c r="H27" s="28">
        <v>20</v>
      </c>
      <c r="J27" s="29"/>
      <c r="K27" s="29"/>
      <c r="L27" s="29"/>
      <c r="M27" s="29"/>
      <c r="N27" s="29"/>
      <c r="O27" s="29"/>
      <c r="P27" s="29" t="s">
        <v>264</v>
      </c>
      <c r="Q27" s="29">
        <v>10</v>
      </c>
      <c r="R27" s="29"/>
      <c r="S27" s="29">
        <v>20</v>
      </c>
      <c r="T27" s="29" t="s">
        <v>264</v>
      </c>
      <c r="U27" s="29">
        <v>40</v>
      </c>
      <c r="V27" s="29">
        <v>10</v>
      </c>
      <c r="W27" s="29"/>
      <c r="X27" s="29" t="s">
        <v>264</v>
      </c>
      <c r="Y27" s="29"/>
      <c r="Z27" s="29"/>
      <c r="AA27" s="29"/>
      <c r="AB27" s="29"/>
      <c r="AC27" s="29"/>
      <c r="AD27" s="29"/>
      <c r="AE27" s="15">
        <f t="shared" si="2"/>
        <v>120</v>
      </c>
      <c r="AF27" s="21"/>
      <c r="AG27" s="21" t="s">
        <v>264</v>
      </c>
      <c r="AH27" s="21">
        <v>10</v>
      </c>
      <c r="AI27" s="21" t="s">
        <v>264</v>
      </c>
      <c r="AJ27" s="21"/>
      <c r="AK27" s="21"/>
      <c r="AL27" s="15">
        <f t="shared" si="3"/>
        <v>10</v>
      </c>
      <c r="AO27" s="28" t="s">
        <v>264</v>
      </c>
      <c r="AQ27" s="28">
        <v>15</v>
      </c>
      <c r="AS27" s="28" t="s">
        <v>264</v>
      </c>
      <c r="AU27" s="15">
        <f>SUM(AM27:AT27)</f>
        <v>15</v>
      </c>
      <c r="AV27" s="29"/>
      <c r="AW27" s="29" t="s">
        <v>264</v>
      </c>
      <c r="AX27" s="29"/>
      <c r="AY27" s="29"/>
      <c r="AZ27" s="29"/>
      <c r="BA27" s="29"/>
      <c r="BB27" s="29"/>
      <c r="BC27" s="29"/>
      <c r="BD27" s="29"/>
      <c r="BE27" s="29"/>
      <c r="BF27" s="15">
        <f t="shared" si="4"/>
        <v>0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16"/>
      <c r="BQ27" s="15">
        <f t="shared" si="6"/>
        <v>0</v>
      </c>
      <c r="BR27" s="29"/>
      <c r="BS27" s="29"/>
      <c r="BT27" s="28">
        <v>5</v>
      </c>
      <c r="BU27" s="15">
        <f t="shared" si="5"/>
        <v>5</v>
      </c>
      <c r="BV27" s="4">
        <f>SUM(BU27,BQ27,BF27,AU27,AL27,AE27,F27,BP27)</f>
        <v>160</v>
      </c>
    </row>
    <row r="28" spans="1:74" s="28" customFormat="1" ht="15.75">
      <c r="A28" s="42" t="s">
        <v>229</v>
      </c>
      <c r="B28" s="42" t="s">
        <v>98</v>
      </c>
      <c r="C28" s="43">
        <v>10</v>
      </c>
      <c r="D28" s="28">
        <v>20</v>
      </c>
      <c r="E28" s="28">
        <v>20</v>
      </c>
      <c r="F28" s="15">
        <f t="shared" si="1"/>
        <v>50</v>
      </c>
      <c r="O28" s="28">
        <v>20</v>
      </c>
      <c r="P28" s="29">
        <v>20</v>
      </c>
      <c r="Q28" s="29"/>
      <c r="R28" s="29"/>
      <c r="S28" s="29" t="s">
        <v>264</v>
      </c>
      <c r="T28" s="29" t="s">
        <v>264</v>
      </c>
      <c r="U28" s="29">
        <v>40</v>
      </c>
      <c r="V28" s="29"/>
      <c r="W28" s="29">
        <v>40</v>
      </c>
      <c r="X28" s="29">
        <v>40</v>
      </c>
      <c r="Y28" s="29"/>
      <c r="Z28" s="29"/>
      <c r="AA28" s="29">
        <v>10</v>
      </c>
      <c r="AB28" s="29"/>
      <c r="AC28" s="29"/>
      <c r="AD28" s="29"/>
      <c r="AE28" s="15">
        <f t="shared" si="2"/>
        <v>170</v>
      </c>
      <c r="AF28" s="17"/>
      <c r="AG28" s="19" t="s">
        <v>264</v>
      </c>
      <c r="AH28" s="17" t="s">
        <v>264</v>
      </c>
      <c r="AI28" s="17">
        <v>10</v>
      </c>
      <c r="AJ28" s="17">
        <v>10</v>
      </c>
      <c r="AK28" s="17"/>
      <c r="AL28" s="15">
        <f t="shared" si="3"/>
        <v>20</v>
      </c>
      <c r="AO28" s="28" t="s">
        <v>264</v>
      </c>
      <c r="AQ28" s="28" t="s">
        <v>264</v>
      </c>
      <c r="AS28" s="28" t="s">
        <v>264</v>
      </c>
      <c r="AU28" s="15">
        <f>SUM(AM28:AT28)</f>
        <v>0</v>
      </c>
      <c r="AW28" s="29">
        <v>20</v>
      </c>
      <c r="AX28" s="29"/>
      <c r="AY28" s="29"/>
      <c r="AZ28" s="29"/>
      <c r="BA28" s="29"/>
      <c r="BB28" s="29"/>
      <c r="BC28" s="29">
        <v>20</v>
      </c>
      <c r="BD28" s="29"/>
      <c r="BE28" s="29"/>
      <c r="BF28" s="15">
        <f t="shared" si="4"/>
        <v>40</v>
      </c>
      <c r="BI28" s="28">
        <v>20</v>
      </c>
      <c r="BK28" s="28">
        <v>20</v>
      </c>
      <c r="BP28" s="16"/>
      <c r="BQ28" s="15">
        <f t="shared" si="6"/>
        <v>40</v>
      </c>
      <c r="BR28" s="28">
        <v>-5</v>
      </c>
      <c r="BS28" s="29">
        <v>20</v>
      </c>
      <c r="BU28" s="15">
        <f t="shared" si="5"/>
        <v>15</v>
      </c>
      <c r="BV28" s="4">
        <f>SUM(BU28,BQ28,BF28,AU28,AL28,AE28,F28,BP28)</f>
        <v>335</v>
      </c>
    </row>
    <row r="29" spans="1:74" s="28" customFormat="1" ht="15.75">
      <c r="A29" s="42" t="s">
        <v>67</v>
      </c>
      <c r="B29" s="42" t="s">
        <v>119</v>
      </c>
      <c r="C29" s="43">
        <v>10</v>
      </c>
      <c r="D29" s="29"/>
      <c r="E29" s="29">
        <v>20</v>
      </c>
      <c r="F29" s="15">
        <f t="shared" si="1"/>
        <v>30</v>
      </c>
      <c r="G29" s="28">
        <v>20</v>
      </c>
      <c r="H29" s="28">
        <v>20</v>
      </c>
      <c r="J29" s="29"/>
      <c r="K29" s="29">
        <v>20</v>
      </c>
      <c r="L29" s="29"/>
      <c r="M29" s="29"/>
      <c r="N29" s="29"/>
      <c r="O29" s="29"/>
      <c r="P29" s="29">
        <v>20</v>
      </c>
      <c r="Q29" s="29"/>
      <c r="R29" s="29">
        <v>10</v>
      </c>
      <c r="S29" s="29" t="s">
        <v>264</v>
      </c>
      <c r="T29" s="29" t="s">
        <v>264</v>
      </c>
      <c r="U29" s="29" t="s">
        <v>264</v>
      </c>
      <c r="V29" s="29">
        <v>10</v>
      </c>
      <c r="W29" s="29"/>
      <c r="X29" s="29" t="s">
        <v>264</v>
      </c>
      <c r="Y29" s="29"/>
      <c r="Z29" s="29"/>
      <c r="AA29" s="29"/>
      <c r="AB29" s="29"/>
      <c r="AC29" s="29"/>
      <c r="AD29" s="29"/>
      <c r="AE29" s="15">
        <f t="shared" si="2"/>
        <v>100</v>
      </c>
      <c r="AF29" s="21"/>
      <c r="AG29" s="21" t="s">
        <v>264</v>
      </c>
      <c r="AH29" s="21" t="s">
        <v>264</v>
      </c>
      <c r="AI29" s="21" t="s">
        <v>264</v>
      </c>
      <c r="AJ29" s="21"/>
      <c r="AK29" s="21"/>
      <c r="AL29" s="15">
        <f t="shared" si="3"/>
        <v>0</v>
      </c>
      <c r="AO29" s="28" t="s">
        <v>264</v>
      </c>
      <c r="AQ29" s="28">
        <v>10</v>
      </c>
      <c r="AS29" s="28" t="s">
        <v>264</v>
      </c>
      <c r="AU29" s="15">
        <f>SUM(AM29:AT29)</f>
        <v>10</v>
      </c>
      <c r="AV29" s="29"/>
      <c r="AW29" s="29" t="s">
        <v>264</v>
      </c>
      <c r="AX29" s="29"/>
      <c r="AY29" s="29"/>
      <c r="AZ29" s="29"/>
      <c r="BA29" s="29"/>
      <c r="BB29" s="29"/>
      <c r="BC29" s="29"/>
      <c r="BD29" s="29"/>
      <c r="BE29" s="29"/>
      <c r="BF29" s="15">
        <f t="shared" si="4"/>
        <v>0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16"/>
      <c r="BQ29" s="15">
        <f t="shared" si="6"/>
        <v>0</v>
      </c>
      <c r="BR29" s="29"/>
      <c r="BS29" s="29"/>
      <c r="BT29" s="28">
        <v>10</v>
      </c>
      <c r="BU29" s="15">
        <f t="shared" si="5"/>
        <v>10</v>
      </c>
      <c r="BV29" s="4">
        <f>SUM(BU29,BQ29,BF29,AU29,AL29,AE29,F29,BP29)</f>
        <v>150</v>
      </c>
    </row>
    <row r="30" spans="1:74" s="28" customFormat="1" ht="15.75">
      <c r="A30" s="42" t="s">
        <v>225</v>
      </c>
      <c r="B30" s="42" t="s">
        <v>239</v>
      </c>
      <c r="C30" s="43">
        <v>10</v>
      </c>
      <c r="D30" s="28">
        <v>20</v>
      </c>
      <c r="F30" s="15">
        <f t="shared" si="1"/>
        <v>30</v>
      </c>
      <c r="P30" s="29" t="s">
        <v>264</v>
      </c>
      <c r="Q30" s="29"/>
      <c r="R30" s="29"/>
      <c r="S30" s="29">
        <v>20</v>
      </c>
      <c r="T30" s="29">
        <v>20</v>
      </c>
      <c r="U30" s="29" t="s">
        <v>264</v>
      </c>
      <c r="V30" s="29"/>
      <c r="W30" s="29"/>
      <c r="X30" s="29" t="s">
        <v>264</v>
      </c>
      <c r="Y30" s="29"/>
      <c r="Z30" s="29"/>
      <c r="AA30" s="29"/>
      <c r="AB30" s="29"/>
      <c r="AC30" s="29"/>
      <c r="AD30" s="29"/>
      <c r="AE30" s="15">
        <f t="shared" si="2"/>
        <v>40</v>
      </c>
      <c r="AF30" s="17"/>
      <c r="AG30" s="19" t="s">
        <v>264</v>
      </c>
      <c r="AH30" s="17" t="s">
        <v>264</v>
      </c>
      <c r="AI30" s="17" t="s">
        <v>264</v>
      </c>
      <c r="AJ30" s="17"/>
      <c r="AK30" s="17"/>
      <c r="AL30" s="15">
        <f t="shared" si="3"/>
        <v>0</v>
      </c>
      <c r="AO30" s="28" t="s">
        <v>264</v>
      </c>
      <c r="AQ30" s="28" t="s">
        <v>264</v>
      </c>
      <c r="AS30" s="28" t="s">
        <v>264</v>
      </c>
      <c r="AU30" s="15">
        <f>SUM(AM30:AT30)</f>
        <v>0</v>
      </c>
      <c r="AW30" s="29" t="s">
        <v>264</v>
      </c>
      <c r="AX30" s="29"/>
      <c r="AY30" s="29"/>
      <c r="AZ30" s="29"/>
      <c r="BA30" s="29"/>
      <c r="BB30" s="29"/>
      <c r="BC30" s="29"/>
      <c r="BD30" s="29"/>
      <c r="BE30" s="29"/>
      <c r="BF30" s="15">
        <f t="shared" si="4"/>
        <v>0</v>
      </c>
      <c r="BH30" s="28">
        <v>20</v>
      </c>
      <c r="BJ30" s="28">
        <v>20</v>
      </c>
      <c r="BP30" s="16"/>
      <c r="BQ30" s="15">
        <f t="shared" si="6"/>
        <v>40</v>
      </c>
      <c r="BU30" s="15">
        <f t="shared" si="5"/>
        <v>0</v>
      </c>
      <c r="BV30" s="4">
        <f>SUM(BU30,BQ30,BF30,AU30,AL30,AE30,F30,BP30)</f>
        <v>110</v>
      </c>
    </row>
    <row r="31" spans="1:74" s="28" customFormat="1" ht="15.75">
      <c r="A31" s="42" t="s">
        <v>222</v>
      </c>
      <c r="B31" s="42" t="s">
        <v>237</v>
      </c>
      <c r="C31" s="43">
        <v>10</v>
      </c>
      <c r="D31" s="29">
        <v>20</v>
      </c>
      <c r="E31" s="29"/>
      <c r="F31" s="15">
        <f t="shared" si="1"/>
        <v>30</v>
      </c>
      <c r="J31" s="29"/>
      <c r="K31" s="29"/>
      <c r="L31" s="29">
        <v>40</v>
      </c>
      <c r="M31" s="29"/>
      <c r="N31" s="29">
        <v>20</v>
      </c>
      <c r="O31" s="29"/>
      <c r="P31" s="29" t="s">
        <v>264</v>
      </c>
      <c r="Q31" s="29">
        <v>10</v>
      </c>
      <c r="R31" s="29"/>
      <c r="S31" s="29">
        <v>20</v>
      </c>
      <c r="T31" s="29" t="s">
        <v>264</v>
      </c>
      <c r="U31" s="29">
        <v>40</v>
      </c>
      <c r="V31" s="29"/>
      <c r="W31" s="29"/>
      <c r="X31" s="29">
        <v>40</v>
      </c>
      <c r="Y31" s="29"/>
      <c r="Z31" s="29"/>
      <c r="AA31" s="29"/>
      <c r="AB31" s="29"/>
      <c r="AC31" s="29"/>
      <c r="AD31" s="29"/>
      <c r="AE31" s="15">
        <f t="shared" si="2"/>
        <v>170</v>
      </c>
      <c r="AF31" s="21"/>
      <c r="AG31" s="21">
        <v>20</v>
      </c>
      <c r="AH31" s="21" t="s">
        <v>264</v>
      </c>
      <c r="AI31" s="21" t="s">
        <v>264</v>
      </c>
      <c r="AJ31" s="21">
        <v>10</v>
      </c>
      <c r="AK31" s="21"/>
      <c r="AL31" s="15">
        <f t="shared" si="3"/>
        <v>30</v>
      </c>
      <c r="AO31" s="28" t="s">
        <v>264</v>
      </c>
      <c r="AQ31" s="28" t="s">
        <v>264</v>
      </c>
      <c r="AS31" s="28" t="s">
        <v>264</v>
      </c>
      <c r="AU31" s="15">
        <f>SUM(AM31:AT31)</f>
        <v>0</v>
      </c>
      <c r="AV31" s="29"/>
      <c r="AW31" s="29" t="s">
        <v>264</v>
      </c>
      <c r="AX31" s="29"/>
      <c r="AY31" s="29"/>
      <c r="AZ31" s="29"/>
      <c r="BA31" s="29"/>
      <c r="BB31" s="29"/>
      <c r="BC31" s="29"/>
      <c r="BD31" s="29"/>
      <c r="BE31" s="29"/>
      <c r="BF31" s="15">
        <f t="shared" si="4"/>
        <v>0</v>
      </c>
      <c r="BG31" s="29"/>
      <c r="BH31" s="29">
        <v>20</v>
      </c>
      <c r="BI31" s="29">
        <v>20</v>
      </c>
      <c r="BJ31" s="29"/>
      <c r="BK31" s="29">
        <v>20</v>
      </c>
      <c r="BL31" s="29"/>
      <c r="BM31" s="29"/>
      <c r="BN31" s="29"/>
      <c r="BO31" s="71">
        <v>5</v>
      </c>
      <c r="BP31" s="16"/>
      <c r="BQ31" s="15">
        <f t="shared" si="6"/>
        <v>65</v>
      </c>
      <c r="BR31" s="29"/>
      <c r="BS31" s="29"/>
      <c r="BU31" s="15">
        <f t="shared" si="5"/>
        <v>0</v>
      </c>
      <c r="BV31" s="4">
        <f>SUM(BU31,BQ31,BF31,AU31,AL31,AE31,F31,BP31)</f>
        <v>295</v>
      </c>
    </row>
    <row r="32" spans="1:74" s="28" customFormat="1" ht="15.75">
      <c r="A32" s="42" t="s">
        <v>232</v>
      </c>
      <c r="B32" s="42" t="s">
        <v>245</v>
      </c>
      <c r="C32" s="43">
        <v>10</v>
      </c>
      <c r="D32" s="28">
        <v>20</v>
      </c>
      <c r="F32" s="15">
        <f t="shared" si="1"/>
        <v>30</v>
      </c>
      <c r="P32" s="29"/>
      <c r="Q32" s="29"/>
      <c r="R32" s="29"/>
      <c r="S32" s="29" t="s">
        <v>264</v>
      </c>
      <c r="T32" s="29" t="s">
        <v>264</v>
      </c>
      <c r="U32" s="29" t="s">
        <v>264</v>
      </c>
      <c r="V32" s="29"/>
      <c r="W32" s="29"/>
      <c r="X32" s="29" t="s">
        <v>264</v>
      </c>
      <c r="Y32" s="29"/>
      <c r="Z32" s="29"/>
      <c r="AA32" s="29"/>
      <c r="AB32" s="29"/>
      <c r="AC32" s="29"/>
      <c r="AD32" s="29"/>
      <c r="AE32" s="15">
        <f>SUM(G32:AD32)</f>
        <v>0</v>
      </c>
      <c r="AF32" s="17"/>
      <c r="AG32" s="19" t="s">
        <v>264</v>
      </c>
      <c r="AH32" s="17" t="s">
        <v>264</v>
      </c>
      <c r="AI32" s="17" t="s">
        <v>264</v>
      </c>
      <c r="AJ32" s="17"/>
      <c r="AK32" s="17"/>
      <c r="AL32" s="15">
        <f t="shared" si="3"/>
        <v>0</v>
      </c>
      <c r="AO32" s="28" t="s">
        <v>264</v>
      </c>
      <c r="AQ32" s="28" t="s">
        <v>264</v>
      </c>
      <c r="AS32" s="28" t="s">
        <v>264</v>
      </c>
      <c r="AU32" s="15">
        <f>SUM(AM32:AT32)</f>
        <v>0</v>
      </c>
      <c r="AW32" s="29" t="s">
        <v>264</v>
      </c>
      <c r="AX32" s="29"/>
      <c r="AY32" s="29"/>
      <c r="AZ32" s="29"/>
      <c r="BA32" s="29"/>
      <c r="BB32" s="29"/>
      <c r="BC32" s="29"/>
      <c r="BD32" s="29"/>
      <c r="BE32" s="29"/>
      <c r="BF32" s="15">
        <f t="shared" si="4"/>
        <v>0</v>
      </c>
      <c r="BP32" s="16"/>
      <c r="BQ32" s="15">
        <f t="shared" si="6"/>
        <v>0</v>
      </c>
      <c r="BR32" s="28">
        <v>-5</v>
      </c>
      <c r="BU32" s="15">
        <f t="shared" si="5"/>
        <v>-5</v>
      </c>
      <c r="BV32" s="4">
        <f>SUM(BU32,BQ32,BF32,AU32,AL32,AE32,F32,BP32)</f>
        <v>25</v>
      </c>
    </row>
    <row r="33" spans="1:74" s="28" customFormat="1" ht="15.75">
      <c r="A33" s="45"/>
      <c r="B33" s="45"/>
      <c r="C33" s="43"/>
      <c r="F33" s="15"/>
      <c r="U33" s="28" t="s">
        <v>264</v>
      </c>
      <c r="X33" s="29" t="s">
        <v>264</v>
      </c>
      <c r="Y33" s="29"/>
      <c r="Z33" s="29"/>
      <c r="AA33" s="29"/>
      <c r="AE33" s="15"/>
      <c r="AF33" s="17"/>
      <c r="AG33" s="19"/>
      <c r="AH33" s="17" t="s">
        <v>264</v>
      </c>
      <c r="AI33" s="17" t="s">
        <v>264</v>
      </c>
      <c r="AJ33" s="17"/>
      <c r="AK33" s="17"/>
      <c r="AL33" s="15"/>
      <c r="AQ33" s="28" t="s">
        <v>264</v>
      </c>
      <c r="AS33" s="28" t="s">
        <v>264</v>
      </c>
      <c r="AU33" s="15"/>
      <c r="BF33" s="15"/>
      <c r="BP33" s="16"/>
      <c r="BQ33" s="15"/>
      <c r="BU33" s="15"/>
      <c r="BV33" s="4"/>
    </row>
    <row r="34" spans="1:74" s="28" customFormat="1" ht="15.75">
      <c r="A34" s="45"/>
      <c r="B34" s="45"/>
      <c r="C34" s="43"/>
      <c r="F34" s="15"/>
      <c r="U34" s="28" t="s">
        <v>264</v>
      </c>
      <c r="X34" s="29" t="s">
        <v>264</v>
      </c>
      <c r="Y34" s="29"/>
      <c r="Z34" s="29"/>
      <c r="AA34" s="29"/>
      <c r="AE34" s="15"/>
      <c r="AF34" s="17"/>
      <c r="AG34" s="19"/>
      <c r="AH34" s="17" t="s">
        <v>264</v>
      </c>
      <c r="AI34" s="17" t="s">
        <v>264</v>
      </c>
      <c r="AJ34" s="17"/>
      <c r="AK34" s="17"/>
      <c r="AL34" s="15"/>
      <c r="AQ34" s="28" t="s">
        <v>264</v>
      </c>
      <c r="AS34" s="28" t="s">
        <v>264</v>
      </c>
      <c r="AU34" s="15"/>
      <c r="BF34" s="15"/>
      <c r="BP34" s="16"/>
      <c r="BQ34" s="15"/>
      <c r="BU34" s="15"/>
      <c r="BV34" s="4" t="s">
        <v>317</v>
      </c>
    </row>
    <row r="35" spans="1:74" s="28" customFormat="1" ht="15.75">
      <c r="A35" s="45"/>
      <c r="B35" s="45"/>
      <c r="C35" s="43"/>
      <c r="F35" s="15"/>
      <c r="U35" s="28" t="s">
        <v>264</v>
      </c>
      <c r="X35" s="29" t="s">
        <v>264</v>
      </c>
      <c r="Y35" s="29"/>
      <c r="Z35" s="29"/>
      <c r="AA35" s="29"/>
      <c r="AE35" s="15"/>
      <c r="AF35" s="17"/>
      <c r="AG35" s="19"/>
      <c r="AH35" s="17" t="s">
        <v>264</v>
      </c>
      <c r="AI35" s="17" t="s">
        <v>264</v>
      </c>
      <c r="AJ35" s="17"/>
      <c r="AK35" s="17"/>
      <c r="AL35" s="15"/>
      <c r="AQ35" s="28" t="s">
        <v>264</v>
      </c>
      <c r="AS35" s="28" t="s">
        <v>264</v>
      </c>
      <c r="AU35" s="15"/>
      <c r="BF35" s="15"/>
      <c r="BP35" s="16"/>
      <c r="BQ35" s="15"/>
      <c r="BU35" s="15"/>
      <c r="BV35" s="4"/>
    </row>
    <row r="36" spans="1:74" s="28" customFormat="1" ht="15.75">
      <c r="A36" s="45"/>
      <c r="B36" s="45"/>
      <c r="C36" s="43"/>
      <c r="F36" s="15"/>
      <c r="H36" s="29"/>
      <c r="U36" s="28" t="s">
        <v>264</v>
      </c>
      <c r="X36" s="29" t="s">
        <v>264</v>
      </c>
      <c r="Y36" s="29"/>
      <c r="Z36" s="29"/>
      <c r="AA36" s="29"/>
      <c r="AE36" s="15"/>
      <c r="AF36" s="17"/>
      <c r="AG36" s="19"/>
      <c r="AH36" s="17" t="s">
        <v>264</v>
      </c>
      <c r="AI36" s="17" t="s">
        <v>264</v>
      </c>
      <c r="AJ36" s="17"/>
      <c r="AK36" s="17"/>
      <c r="AL36" s="15"/>
      <c r="AQ36" s="28" t="s">
        <v>264</v>
      </c>
      <c r="AS36" s="28" t="s">
        <v>264</v>
      </c>
      <c r="AU36" s="15"/>
      <c r="BF36" s="15"/>
      <c r="BP36" s="16"/>
      <c r="BQ36" s="15"/>
      <c r="BU36" s="15"/>
      <c r="BV36" s="4"/>
    </row>
    <row r="37" spans="1:74" s="28" customFormat="1" ht="15.75">
      <c r="A37" s="45"/>
      <c r="B37" s="45"/>
      <c r="C37" s="43"/>
      <c r="F37" s="15"/>
      <c r="U37" s="28" t="s">
        <v>264</v>
      </c>
      <c r="X37" s="29" t="s">
        <v>264</v>
      </c>
      <c r="Y37" s="29"/>
      <c r="Z37" s="29"/>
      <c r="AA37" s="29"/>
      <c r="AE37" s="15"/>
      <c r="AF37" s="17"/>
      <c r="AG37" s="19"/>
      <c r="AH37" s="17" t="s">
        <v>264</v>
      </c>
      <c r="AI37" s="17" t="s">
        <v>264</v>
      </c>
      <c r="AJ37" s="17"/>
      <c r="AK37" s="17"/>
      <c r="AL37" s="15"/>
      <c r="AQ37" s="28" t="s">
        <v>264</v>
      </c>
      <c r="AS37" s="28" t="s">
        <v>264</v>
      </c>
      <c r="AU37" s="15"/>
      <c r="BF37" s="15"/>
      <c r="BP37" s="16"/>
      <c r="BQ37" s="15"/>
      <c r="BU37" s="15"/>
      <c r="BV37" s="4"/>
    </row>
    <row r="38" spans="1:74" s="28" customFormat="1" ht="15.75">
      <c r="A38" s="45"/>
      <c r="B38" s="45"/>
      <c r="C38" s="43"/>
      <c r="F38" s="15"/>
      <c r="U38" s="28" t="s">
        <v>264</v>
      </c>
      <c r="X38" s="29" t="s">
        <v>264</v>
      </c>
      <c r="Y38" s="29"/>
      <c r="Z38" s="29"/>
      <c r="AA38" s="29"/>
      <c r="AE38" s="15"/>
      <c r="AF38" s="17"/>
      <c r="AG38" s="19"/>
      <c r="AH38" s="17" t="s">
        <v>264</v>
      </c>
      <c r="AI38" s="17" t="s">
        <v>264</v>
      </c>
      <c r="AJ38" s="17"/>
      <c r="AK38" s="17"/>
      <c r="AL38" s="15"/>
      <c r="AQ38" s="28" t="s">
        <v>264</v>
      </c>
      <c r="AS38" s="28" t="s">
        <v>264</v>
      </c>
      <c r="AU38" s="15"/>
      <c r="BF38" s="15"/>
      <c r="BP38" s="16"/>
      <c r="BQ38" s="15"/>
      <c r="BU38" s="15"/>
      <c r="BV38" s="4"/>
    </row>
    <row r="39" spans="1:74" s="28" customFormat="1" ht="15.75">
      <c r="A39" s="45"/>
      <c r="B39" s="45"/>
      <c r="C39" s="43"/>
      <c r="F39" s="15"/>
      <c r="U39" s="28" t="s">
        <v>264</v>
      </c>
      <c r="X39" s="29" t="s">
        <v>264</v>
      </c>
      <c r="Y39" s="29"/>
      <c r="Z39" s="29"/>
      <c r="AA39" s="29"/>
      <c r="AE39" s="15"/>
      <c r="AF39" s="17"/>
      <c r="AG39" s="19"/>
      <c r="AH39" s="17" t="s">
        <v>264</v>
      </c>
      <c r="AI39" s="17" t="s">
        <v>264</v>
      </c>
      <c r="AJ39" s="17"/>
      <c r="AK39" s="17"/>
      <c r="AL39" s="15"/>
      <c r="AQ39" s="28" t="s">
        <v>264</v>
      </c>
      <c r="AS39" s="28" t="s">
        <v>264</v>
      </c>
      <c r="AU39" s="15"/>
      <c r="BF39" s="15"/>
      <c r="BP39" s="16"/>
      <c r="BQ39" s="15"/>
      <c r="BU39" s="15"/>
      <c r="BV39" s="4"/>
    </row>
    <row r="40" spans="1:74" s="28" customFormat="1" ht="15.75">
      <c r="A40" s="45"/>
      <c r="B40" s="45"/>
      <c r="F40" s="15"/>
      <c r="U40" s="28" t="s">
        <v>264</v>
      </c>
      <c r="X40" s="29" t="s">
        <v>264</v>
      </c>
      <c r="Y40" s="29"/>
      <c r="Z40" s="29"/>
      <c r="AA40" s="29"/>
      <c r="AE40" s="15"/>
      <c r="AF40" s="17"/>
      <c r="AG40" s="19"/>
      <c r="AH40" s="17" t="s">
        <v>264</v>
      </c>
      <c r="AI40" s="17" t="s">
        <v>264</v>
      </c>
      <c r="AJ40" s="17"/>
      <c r="AK40" s="17"/>
      <c r="AL40" s="15"/>
      <c r="AQ40" s="28" t="s">
        <v>264</v>
      </c>
      <c r="AS40" s="28" t="s">
        <v>264</v>
      </c>
      <c r="AU40" s="15"/>
      <c r="BF40" s="15"/>
      <c r="BP40" s="16"/>
      <c r="BQ40" s="15"/>
      <c r="BU40" s="15"/>
      <c r="BV40" s="4"/>
    </row>
    <row r="41" spans="1:74" ht="15.75">
      <c r="A41" s="23"/>
      <c r="B41" s="23"/>
      <c r="D41" s="28"/>
      <c r="E41" s="28"/>
      <c r="F41" s="1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 t="s">
        <v>264</v>
      </c>
      <c r="V41" s="14"/>
      <c r="W41" s="14"/>
      <c r="X41" s="29" t="s">
        <v>264</v>
      </c>
      <c r="Y41" s="29"/>
      <c r="Z41" s="29"/>
      <c r="AA41" s="29"/>
      <c r="AB41" s="14"/>
      <c r="AC41" s="14"/>
      <c r="AE41" s="15"/>
      <c r="AF41" s="17"/>
      <c r="AG41" s="19"/>
      <c r="AH41" s="17" t="s">
        <v>264</v>
      </c>
      <c r="AI41" s="17" t="s">
        <v>264</v>
      </c>
      <c r="AJ41" s="17"/>
      <c r="AK41" s="17"/>
      <c r="AL41" s="15"/>
      <c r="AM41" s="14"/>
      <c r="AN41" s="14"/>
      <c r="AO41" s="14"/>
      <c r="AP41" s="14"/>
      <c r="AQ41" s="14" t="s">
        <v>264</v>
      </c>
      <c r="AR41" s="14"/>
      <c r="AS41" s="14" t="s">
        <v>264</v>
      </c>
      <c r="AT41" s="14"/>
      <c r="AU41" s="15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5"/>
      <c r="BG41" s="14"/>
      <c r="BH41" s="14"/>
      <c r="BI41" s="14"/>
      <c r="BJ41" s="14"/>
      <c r="BK41" s="14"/>
      <c r="BL41" s="14"/>
      <c r="BM41" s="14"/>
      <c r="BN41" s="14"/>
      <c r="BO41" s="14"/>
      <c r="BP41" s="16"/>
      <c r="BQ41" s="15"/>
      <c r="BR41" s="14"/>
      <c r="BS41" s="14"/>
      <c r="BT41" s="14"/>
      <c r="BU41" s="15"/>
      <c r="BV41" s="4"/>
    </row>
    <row r="42" spans="1:74" ht="15.75">
      <c r="A42" s="23"/>
      <c r="B42" s="23"/>
      <c r="D42" s="28"/>
      <c r="E42" s="28"/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 t="s">
        <v>264</v>
      </c>
      <c r="V42" s="14"/>
      <c r="W42" s="14"/>
      <c r="X42" s="29" t="s">
        <v>264</v>
      </c>
      <c r="Y42" s="29"/>
      <c r="Z42" s="29"/>
      <c r="AA42" s="29"/>
      <c r="AB42" s="14"/>
      <c r="AC42" s="14"/>
      <c r="AE42" s="15"/>
      <c r="AF42" s="17"/>
      <c r="AG42" s="19"/>
      <c r="AH42" s="17" t="s">
        <v>264</v>
      </c>
      <c r="AI42" s="17" t="s">
        <v>264</v>
      </c>
      <c r="AJ42" s="17"/>
      <c r="AK42" s="17"/>
      <c r="AL42" s="15"/>
      <c r="AM42" s="14"/>
      <c r="AN42" s="14"/>
      <c r="AO42" s="14"/>
      <c r="AP42" s="14"/>
      <c r="AQ42" s="14" t="s">
        <v>264</v>
      </c>
      <c r="AR42" s="14"/>
      <c r="AS42" s="14" t="s">
        <v>264</v>
      </c>
      <c r="AT42" s="14"/>
      <c r="AU42" s="15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5"/>
      <c r="BG42" s="14"/>
      <c r="BH42" s="14"/>
      <c r="BI42" s="14"/>
      <c r="BJ42" s="14"/>
      <c r="BK42" s="14"/>
      <c r="BL42" s="14"/>
      <c r="BM42" s="14"/>
      <c r="BN42" s="14"/>
      <c r="BO42" s="14"/>
      <c r="BP42" s="16"/>
      <c r="BQ42" s="15"/>
      <c r="BR42" s="14"/>
      <c r="BS42" s="14"/>
      <c r="BT42" s="14"/>
      <c r="BU42" s="15"/>
      <c r="BV42" s="4"/>
    </row>
    <row r="43" spans="1:74">
      <c r="D43" s="28"/>
      <c r="E43" s="28"/>
      <c r="F43" s="2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 t="s">
        <v>264</v>
      </c>
      <c r="V43" s="14"/>
      <c r="W43" s="14"/>
      <c r="X43" s="29" t="s">
        <v>264</v>
      </c>
      <c r="Y43" s="29"/>
      <c r="Z43" s="29"/>
      <c r="AA43" s="29"/>
      <c r="AB43" s="14"/>
      <c r="AC43" s="14"/>
      <c r="AE43" s="15"/>
      <c r="AF43" s="17"/>
      <c r="AG43" s="19"/>
      <c r="AH43" s="17" t="s">
        <v>264</v>
      </c>
      <c r="AI43" s="17" t="s">
        <v>264</v>
      </c>
      <c r="AJ43" s="17"/>
      <c r="AK43" s="17"/>
      <c r="AL43" s="24"/>
      <c r="AM43" s="14"/>
      <c r="AN43" s="14"/>
      <c r="AO43" s="14"/>
      <c r="AP43" s="14"/>
      <c r="AQ43" s="14" t="s">
        <v>264</v>
      </c>
      <c r="AR43" s="14"/>
      <c r="AS43" s="14" t="s">
        <v>264</v>
      </c>
      <c r="AT43" s="14"/>
      <c r="AU43" s="2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24"/>
      <c r="BG43" s="14"/>
      <c r="BH43" s="14"/>
      <c r="BI43" s="14"/>
      <c r="BJ43" s="14"/>
      <c r="BK43" s="14"/>
      <c r="BL43" s="14"/>
      <c r="BM43" s="14"/>
      <c r="BN43" s="14"/>
      <c r="BO43" s="14"/>
      <c r="BP43" s="16"/>
      <c r="BQ43" s="24"/>
      <c r="BR43" s="14"/>
      <c r="BS43" s="14"/>
      <c r="BT43" s="14"/>
      <c r="BU43" s="24"/>
    </row>
    <row r="44" spans="1:74">
      <c r="D44" s="28"/>
      <c r="E44" s="28"/>
      <c r="F44" s="2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 t="s">
        <v>264</v>
      </c>
      <c r="V44" s="14"/>
      <c r="W44" s="14"/>
      <c r="X44" s="29" t="s">
        <v>264</v>
      </c>
      <c r="Y44" s="29"/>
      <c r="Z44" s="29"/>
      <c r="AA44" s="29"/>
      <c r="AB44" s="14"/>
      <c r="AC44" s="14"/>
      <c r="AE44" s="15"/>
      <c r="AF44" s="17"/>
      <c r="AG44" s="19"/>
      <c r="AH44" s="17" t="s">
        <v>264</v>
      </c>
      <c r="AI44" s="17" t="s">
        <v>264</v>
      </c>
      <c r="AJ44" s="17"/>
      <c r="AK44" s="17"/>
      <c r="AL44" s="24"/>
      <c r="AM44" s="14"/>
      <c r="AN44" s="14"/>
      <c r="AO44" s="14"/>
      <c r="AP44" s="14"/>
      <c r="AQ44" s="14" t="s">
        <v>264</v>
      </c>
      <c r="AR44" s="14"/>
      <c r="AS44" s="14" t="s">
        <v>264</v>
      </c>
      <c r="AT44" s="14"/>
      <c r="AU44" s="2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24"/>
      <c r="BG44" s="14"/>
      <c r="BH44" s="14"/>
      <c r="BI44" s="14"/>
      <c r="BJ44" s="14"/>
      <c r="BK44" s="14"/>
      <c r="BL44" s="14"/>
      <c r="BM44" s="14"/>
      <c r="BN44" s="14"/>
      <c r="BO44" s="14"/>
      <c r="BP44" s="16"/>
      <c r="BQ44" s="24"/>
      <c r="BR44" s="14"/>
      <c r="BS44" s="14"/>
      <c r="BT44" s="14"/>
      <c r="BU44" s="24"/>
    </row>
    <row r="45" spans="1:74">
      <c r="D45" s="28"/>
      <c r="E45" s="28"/>
      <c r="F45" s="2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 t="s">
        <v>264</v>
      </c>
      <c r="V45" s="14"/>
      <c r="W45" s="14"/>
      <c r="X45" s="29" t="s">
        <v>264</v>
      </c>
      <c r="Y45" s="29"/>
      <c r="Z45" s="29"/>
      <c r="AA45" s="29"/>
      <c r="AB45" s="14"/>
      <c r="AC45" s="14"/>
      <c r="AE45" s="15"/>
      <c r="AF45" s="17"/>
      <c r="AG45" s="19"/>
      <c r="AH45" s="17" t="s">
        <v>264</v>
      </c>
      <c r="AI45" s="17" t="s">
        <v>264</v>
      </c>
      <c r="AJ45" s="17"/>
      <c r="AK45" s="17"/>
      <c r="AL45" s="24"/>
      <c r="AM45" s="14"/>
      <c r="AN45" s="14"/>
      <c r="AO45" s="14"/>
      <c r="AP45" s="14"/>
      <c r="AQ45" s="14" t="s">
        <v>264</v>
      </c>
      <c r="AR45" s="14"/>
      <c r="AS45" s="14" t="s">
        <v>264</v>
      </c>
      <c r="AT45" s="14"/>
      <c r="AU45" s="2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24"/>
      <c r="BG45" s="14"/>
      <c r="BH45" s="14"/>
      <c r="BI45" s="14"/>
      <c r="BJ45" s="14"/>
      <c r="BK45" s="14"/>
      <c r="BL45" s="14"/>
      <c r="BM45" s="14"/>
      <c r="BN45" s="14"/>
      <c r="BO45" s="14"/>
      <c r="BP45" s="16"/>
      <c r="BQ45" s="24"/>
      <c r="BR45" s="14"/>
      <c r="BS45" s="14"/>
      <c r="BT45" s="14"/>
      <c r="BU45" s="24"/>
    </row>
    <row r="46" spans="1:74">
      <c r="D46" s="28"/>
      <c r="E46" s="28"/>
      <c r="F46" s="2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 t="s">
        <v>264</v>
      </c>
      <c r="V46" s="14"/>
      <c r="W46" s="14"/>
      <c r="X46" s="29" t="s">
        <v>264</v>
      </c>
      <c r="Y46" s="29"/>
      <c r="Z46" s="29"/>
      <c r="AA46" s="29"/>
      <c r="AB46" s="14"/>
      <c r="AC46" s="14"/>
      <c r="AE46" s="15"/>
      <c r="AF46" s="17"/>
      <c r="AG46" s="19"/>
      <c r="AH46" s="17" t="s">
        <v>264</v>
      </c>
      <c r="AI46" s="17" t="s">
        <v>264</v>
      </c>
      <c r="AJ46" s="17"/>
      <c r="AK46" s="17"/>
      <c r="AL46" s="24"/>
      <c r="AM46" s="14"/>
      <c r="AN46" s="14"/>
      <c r="AO46" s="14"/>
      <c r="AP46" s="14"/>
      <c r="AQ46" s="14" t="s">
        <v>264</v>
      </c>
      <c r="AR46" s="14"/>
      <c r="AS46" s="14" t="s">
        <v>264</v>
      </c>
      <c r="AT46" s="14"/>
      <c r="AU46" s="2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24"/>
      <c r="BG46" s="14"/>
      <c r="BH46" s="14"/>
      <c r="BI46" s="14"/>
      <c r="BJ46" s="14"/>
      <c r="BK46" s="14"/>
      <c r="BL46" s="14"/>
      <c r="BM46" s="14"/>
      <c r="BN46" s="14"/>
      <c r="BO46" s="14"/>
      <c r="BP46" s="16"/>
      <c r="BQ46" s="24"/>
      <c r="BR46" s="14"/>
      <c r="BS46" s="14"/>
      <c r="BT46" s="14"/>
      <c r="BU46" s="24"/>
    </row>
    <row r="47" spans="1:74">
      <c r="D47" s="28"/>
      <c r="E47" s="28"/>
      <c r="U47" t="s">
        <v>264</v>
      </c>
      <c r="X47" s="29" t="s">
        <v>264</v>
      </c>
      <c r="Y47" s="29"/>
      <c r="Z47" s="29"/>
      <c r="AA47" s="29"/>
      <c r="AE47" s="15"/>
      <c r="AH47" s="22" t="s">
        <v>264</v>
      </c>
      <c r="AI47" s="22" t="s">
        <v>264</v>
      </c>
      <c r="AJ47" s="22"/>
      <c r="AK47" s="22"/>
      <c r="AQ47" t="s">
        <v>264</v>
      </c>
      <c r="AS47" t="s">
        <v>264</v>
      </c>
    </row>
    <row r="48" spans="1:74">
      <c r="D48" s="28"/>
      <c r="E48" s="28"/>
      <c r="U48" t="s">
        <v>264</v>
      </c>
      <c r="X48" s="29" t="s">
        <v>264</v>
      </c>
      <c r="Y48" s="29"/>
      <c r="Z48" s="29"/>
      <c r="AA48" s="29"/>
      <c r="AE48" s="15"/>
      <c r="AH48" s="22" t="s">
        <v>264</v>
      </c>
      <c r="AI48" s="22" t="s">
        <v>264</v>
      </c>
      <c r="AJ48" s="22"/>
      <c r="AK48" s="22"/>
      <c r="AQ48" t="s">
        <v>264</v>
      </c>
      <c r="AS48" t="s">
        <v>264</v>
      </c>
    </row>
    <row r="49" spans="4:45">
      <c r="D49" s="28"/>
      <c r="E49" s="28"/>
      <c r="U49" t="s">
        <v>264</v>
      </c>
      <c r="X49" s="29" t="s">
        <v>264</v>
      </c>
      <c r="Y49" s="29"/>
      <c r="Z49" s="29"/>
      <c r="AA49" s="29"/>
      <c r="AE49" s="15"/>
      <c r="AH49" s="22" t="s">
        <v>264</v>
      </c>
      <c r="AI49" s="22" t="s">
        <v>264</v>
      </c>
      <c r="AJ49" s="22"/>
      <c r="AK49" s="22"/>
      <c r="AQ49" t="s">
        <v>264</v>
      </c>
      <c r="AS49" t="s">
        <v>264</v>
      </c>
    </row>
    <row r="50" spans="4:45">
      <c r="D50" s="28"/>
      <c r="E50" s="28"/>
      <c r="U50" t="s">
        <v>264</v>
      </c>
      <c r="X50" s="29" t="s">
        <v>264</v>
      </c>
      <c r="Y50" s="29"/>
      <c r="Z50" s="29"/>
      <c r="AA50" s="29"/>
      <c r="AE50" s="15"/>
      <c r="AH50" s="22" t="s">
        <v>264</v>
      </c>
      <c r="AI50" s="22" t="s">
        <v>264</v>
      </c>
      <c r="AJ50" s="22"/>
      <c r="AK50" s="22"/>
      <c r="AQ50" t="s">
        <v>264</v>
      </c>
      <c r="AS50" t="s">
        <v>264</v>
      </c>
    </row>
    <row r="51" spans="4:45">
      <c r="D51" s="28"/>
      <c r="E51" s="28"/>
      <c r="U51" t="s">
        <v>264</v>
      </c>
      <c r="X51" s="29" t="s">
        <v>264</v>
      </c>
      <c r="Y51" s="29"/>
      <c r="Z51" s="29"/>
      <c r="AA51" s="29"/>
      <c r="AE51" s="15"/>
      <c r="AH51" s="22" t="s">
        <v>264</v>
      </c>
      <c r="AI51" s="22" t="s">
        <v>264</v>
      </c>
      <c r="AJ51" s="22"/>
      <c r="AK51" s="22"/>
      <c r="AQ51" t="s">
        <v>264</v>
      </c>
      <c r="AS51" t="s">
        <v>264</v>
      </c>
    </row>
    <row r="52" spans="4:45">
      <c r="D52" s="28"/>
      <c r="E52" s="28"/>
      <c r="U52" t="s">
        <v>264</v>
      </c>
      <c r="X52" s="29" t="s">
        <v>264</v>
      </c>
      <c r="Y52" s="29"/>
      <c r="Z52" s="29"/>
      <c r="AA52" s="29"/>
      <c r="AE52" s="15"/>
      <c r="AH52" s="22" t="s">
        <v>264</v>
      </c>
      <c r="AI52" s="22" t="s">
        <v>264</v>
      </c>
      <c r="AJ52" s="22"/>
      <c r="AK52" s="22"/>
      <c r="AQ52" t="s">
        <v>264</v>
      </c>
      <c r="AS52" t="s">
        <v>264</v>
      </c>
    </row>
    <row r="53" spans="4:45">
      <c r="D53" s="28"/>
      <c r="E53" s="28"/>
      <c r="U53" t="s">
        <v>264</v>
      </c>
      <c r="X53" s="29" t="s">
        <v>264</v>
      </c>
      <c r="Y53" s="29"/>
      <c r="Z53" s="29"/>
      <c r="AA53" s="29"/>
      <c r="AE53" s="15"/>
      <c r="AH53" s="22" t="s">
        <v>264</v>
      </c>
      <c r="AI53" s="22" t="s">
        <v>264</v>
      </c>
      <c r="AJ53" s="22"/>
      <c r="AK53" s="22"/>
      <c r="AQ53" t="s">
        <v>264</v>
      </c>
      <c r="AS53" t="s">
        <v>264</v>
      </c>
    </row>
    <row r="54" spans="4:45">
      <c r="D54" s="28"/>
      <c r="E54" s="28"/>
      <c r="U54" t="s">
        <v>264</v>
      </c>
      <c r="X54" s="29" t="s">
        <v>264</v>
      </c>
      <c r="Y54" s="29"/>
      <c r="Z54" s="29"/>
      <c r="AA54" s="29"/>
      <c r="AE54" s="15"/>
      <c r="AH54" s="22" t="s">
        <v>264</v>
      </c>
      <c r="AI54" s="22" t="s">
        <v>264</v>
      </c>
      <c r="AJ54" s="22"/>
      <c r="AK54" s="22"/>
      <c r="AQ54" t="s">
        <v>264</v>
      </c>
      <c r="AS54" t="s">
        <v>264</v>
      </c>
    </row>
    <row r="55" spans="4:45">
      <c r="D55" s="28"/>
      <c r="E55" s="28"/>
      <c r="U55" t="s">
        <v>264</v>
      </c>
      <c r="X55" s="29" t="s">
        <v>264</v>
      </c>
      <c r="Y55" s="29"/>
      <c r="Z55" s="29"/>
      <c r="AA55" s="29"/>
      <c r="AE55" s="15"/>
      <c r="AH55" s="22" t="s">
        <v>264</v>
      </c>
      <c r="AI55" s="22" t="s">
        <v>264</v>
      </c>
      <c r="AJ55" s="22"/>
      <c r="AK55" s="22"/>
      <c r="AQ55" t="s">
        <v>264</v>
      </c>
      <c r="AS55" t="s">
        <v>264</v>
      </c>
    </row>
    <row r="56" spans="4:45">
      <c r="D56" s="28"/>
      <c r="E56" s="28"/>
      <c r="U56" t="s">
        <v>264</v>
      </c>
      <c r="X56" s="29" t="s">
        <v>264</v>
      </c>
      <c r="Y56" s="29"/>
      <c r="Z56" s="29"/>
      <c r="AA56" s="29"/>
      <c r="AE56" s="15"/>
      <c r="AH56" s="22" t="s">
        <v>264</v>
      </c>
      <c r="AI56" s="22" t="s">
        <v>264</v>
      </c>
      <c r="AJ56" s="22"/>
      <c r="AK56" s="22"/>
      <c r="AQ56" t="s">
        <v>264</v>
      </c>
      <c r="AS56" t="s">
        <v>264</v>
      </c>
    </row>
    <row r="57" spans="4:45">
      <c r="D57" s="28"/>
      <c r="E57" s="28"/>
      <c r="U57" t="s">
        <v>264</v>
      </c>
      <c r="X57" s="29" t="s">
        <v>264</v>
      </c>
      <c r="Y57" s="29"/>
      <c r="Z57" s="29"/>
      <c r="AA57" s="29"/>
      <c r="AE57" s="15"/>
      <c r="AH57" s="22" t="s">
        <v>264</v>
      </c>
      <c r="AI57" s="22" t="s">
        <v>264</v>
      </c>
      <c r="AJ57" s="22"/>
      <c r="AK57" s="22"/>
      <c r="AQ57" t="s">
        <v>264</v>
      </c>
      <c r="AS57" t="s">
        <v>264</v>
      </c>
    </row>
    <row r="58" spans="4:45">
      <c r="D58" s="28"/>
      <c r="E58" s="28"/>
      <c r="U58" t="s">
        <v>264</v>
      </c>
      <c r="X58" s="29" t="s">
        <v>264</v>
      </c>
      <c r="Y58" s="29"/>
      <c r="Z58" s="29"/>
      <c r="AA58" s="29"/>
      <c r="AE58" s="15"/>
      <c r="AH58" s="22" t="s">
        <v>264</v>
      </c>
      <c r="AI58" s="22" t="s">
        <v>264</v>
      </c>
      <c r="AJ58" s="22"/>
      <c r="AK58" s="22"/>
      <c r="AQ58" t="s">
        <v>264</v>
      </c>
      <c r="AS58" t="s">
        <v>264</v>
      </c>
    </row>
    <row r="59" spans="4:45">
      <c r="D59" s="28"/>
      <c r="E59" s="28"/>
      <c r="U59" t="s">
        <v>264</v>
      </c>
      <c r="X59" s="29" t="s">
        <v>264</v>
      </c>
      <c r="Y59" s="29"/>
      <c r="Z59" s="29"/>
      <c r="AA59" s="29"/>
      <c r="AE59" s="15"/>
      <c r="AH59" s="22" t="s">
        <v>264</v>
      </c>
      <c r="AI59" s="22" t="s">
        <v>264</v>
      </c>
      <c r="AJ59" s="22"/>
      <c r="AK59" s="22"/>
      <c r="AQ59" t="s">
        <v>264</v>
      </c>
      <c r="AS59" t="s">
        <v>264</v>
      </c>
    </row>
    <row r="60" spans="4:45">
      <c r="D60" s="28"/>
      <c r="E60" s="28"/>
      <c r="U60" t="s">
        <v>264</v>
      </c>
      <c r="X60" s="29" t="s">
        <v>264</v>
      </c>
      <c r="Y60" s="29"/>
      <c r="Z60" s="29"/>
      <c r="AA60" s="29"/>
      <c r="AE60" s="15"/>
      <c r="AH60" s="22" t="s">
        <v>264</v>
      </c>
      <c r="AI60" s="22" t="s">
        <v>264</v>
      </c>
      <c r="AJ60" s="22"/>
      <c r="AK60" s="22"/>
      <c r="AQ60" t="s">
        <v>264</v>
      </c>
      <c r="AS60" t="s">
        <v>264</v>
      </c>
    </row>
    <row r="61" spans="4:45">
      <c r="D61" s="28"/>
      <c r="E61" s="28"/>
      <c r="U61" t="s">
        <v>264</v>
      </c>
      <c r="X61" s="29" t="s">
        <v>264</v>
      </c>
      <c r="Y61" s="29"/>
      <c r="Z61" s="29"/>
      <c r="AA61" s="29"/>
      <c r="AE61" s="15"/>
      <c r="AH61" s="22" t="s">
        <v>264</v>
      </c>
      <c r="AI61" s="22" t="s">
        <v>264</v>
      </c>
      <c r="AJ61" s="22"/>
      <c r="AK61" s="22"/>
      <c r="AQ61" t="s">
        <v>264</v>
      </c>
      <c r="AS61" t="s">
        <v>264</v>
      </c>
    </row>
    <row r="62" spans="4:45">
      <c r="D62" s="28"/>
      <c r="E62" s="28"/>
      <c r="U62" t="s">
        <v>264</v>
      </c>
      <c r="X62" s="29" t="s">
        <v>264</v>
      </c>
      <c r="Y62" s="29"/>
      <c r="Z62" s="29"/>
      <c r="AA62" s="29"/>
      <c r="AE62" s="15"/>
      <c r="AH62" s="22" t="s">
        <v>264</v>
      </c>
      <c r="AI62" s="22" t="s">
        <v>264</v>
      </c>
      <c r="AJ62" s="22"/>
      <c r="AK62" s="22"/>
      <c r="AQ62" t="s">
        <v>264</v>
      </c>
      <c r="AS62" t="s">
        <v>264</v>
      </c>
    </row>
    <row r="63" spans="4:45">
      <c r="D63" s="28"/>
      <c r="E63" s="28"/>
      <c r="U63" t="s">
        <v>264</v>
      </c>
      <c r="X63" s="29" t="s">
        <v>264</v>
      </c>
      <c r="Y63" s="29"/>
      <c r="Z63" s="29"/>
      <c r="AA63" s="29"/>
      <c r="AE63" s="15"/>
      <c r="AH63" s="22" t="s">
        <v>264</v>
      </c>
      <c r="AI63" s="22" t="s">
        <v>264</v>
      </c>
      <c r="AJ63" s="22"/>
      <c r="AK63" s="22"/>
      <c r="AQ63" t="s">
        <v>264</v>
      </c>
      <c r="AS63" t="s">
        <v>264</v>
      </c>
    </row>
    <row r="64" spans="4:45">
      <c r="D64" s="28"/>
      <c r="E64" s="28"/>
      <c r="U64" t="s">
        <v>264</v>
      </c>
      <c r="X64" s="29" t="s">
        <v>264</v>
      </c>
      <c r="Y64" s="29"/>
      <c r="Z64" s="29"/>
      <c r="AA64" s="29"/>
      <c r="AE64" s="15"/>
      <c r="AH64" s="22" t="s">
        <v>264</v>
      </c>
      <c r="AI64" s="22" t="s">
        <v>264</v>
      </c>
      <c r="AJ64" s="22"/>
      <c r="AK64" s="22"/>
      <c r="AQ64" t="s">
        <v>264</v>
      </c>
      <c r="AS64" t="s">
        <v>264</v>
      </c>
    </row>
    <row r="65" spans="4:59">
      <c r="D65" s="28"/>
      <c r="E65" s="28"/>
      <c r="U65" t="s">
        <v>264</v>
      </c>
      <c r="X65" s="29" t="s">
        <v>264</v>
      </c>
      <c r="Y65" s="29"/>
      <c r="Z65" s="29"/>
      <c r="AA65" s="29"/>
      <c r="AE65" s="15"/>
      <c r="AH65" s="22" t="s">
        <v>264</v>
      </c>
      <c r="AI65" s="22" t="s">
        <v>264</v>
      </c>
      <c r="AJ65" s="22"/>
      <c r="AK65" s="22"/>
      <c r="AQ65" t="s">
        <v>264</v>
      </c>
      <c r="AS65" t="s">
        <v>264</v>
      </c>
    </row>
    <row r="66" spans="4:59">
      <c r="D66" s="28"/>
      <c r="E66" s="28"/>
      <c r="U66" t="s">
        <v>264</v>
      </c>
      <c r="X66" s="29" t="s">
        <v>264</v>
      </c>
      <c r="Y66" s="29"/>
      <c r="Z66" s="29"/>
      <c r="AA66" s="29"/>
      <c r="AE66" s="15"/>
      <c r="AH66" s="22" t="s">
        <v>264</v>
      </c>
      <c r="AI66" s="22" t="s">
        <v>264</v>
      </c>
      <c r="AJ66" s="22"/>
      <c r="AK66" s="22"/>
      <c r="AQ66" t="s">
        <v>264</v>
      </c>
      <c r="AS66" t="s">
        <v>264</v>
      </c>
    </row>
    <row r="67" spans="4:59">
      <c r="D67" s="28"/>
      <c r="E67" s="28"/>
      <c r="U67" t="s">
        <v>264</v>
      </c>
      <c r="X67" s="29" t="s">
        <v>264</v>
      </c>
      <c r="Y67" s="29"/>
      <c r="Z67" s="29"/>
      <c r="AA67" s="29"/>
      <c r="AE67" s="15"/>
      <c r="AH67" s="22" t="s">
        <v>264</v>
      </c>
      <c r="AI67" s="22" t="s">
        <v>264</v>
      </c>
      <c r="AJ67" s="22"/>
      <c r="AK67" s="22"/>
      <c r="AQ67" t="s">
        <v>264</v>
      </c>
      <c r="AS67" t="s">
        <v>264</v>
      </c>
    </row>
    <row r="68" spans="4:59">
      <c r="D68" s="28"/>
      <c r="E68" s="28"/>
      <c r="U68" t="s">
        <v>264</v>
      </c>
      <c r="X68" s="29" t="s">
        <v>264</v>
      </c>
      <c r="Y68" s="29"/>
      <c r="Z68" s="29"/>
      <c r="AA68" s="29"/>
      <c r="AE68" s="15"/>
      <c r="AH68" s="22" t="s">
        <v>264</v>
      </c>
      <c r="AI68" s="22" t="s">
        <v>264</v>
      </c>
      <c r="AJ68" s="22"/>
      <c r="AK68" s="22"/>
      <c r="AS68" t="s">
        <v>264</v>
      </c>
    </row>
    <row r="69" spans="4:59">
      <c r="D69" s="28"/>
      <c r="E69" s="28"/>
      <c r="U69" t="s">
        <v>264</v>
      </c>
      <c r="X69" s="29" t="s">
        <v>264</v>
      </c>
      <c r="Y69" s="29"/>
      <c r="Z69" s="29"/>
      <c r="AA69" s="29"/>
      <c r="AE69" s="15"/>
      <c r="AH69" s="22" t="s">
        <v>264</v>
      </c>
      <c r="AI69" s="22" t="s">
        <v>264</v>
      </c>
      <c r="AJ69" s="22"/>
      <c r="AK69" s="22"/>
      <c r="AS69" t="s">
        <v>264</v>
      </c>
    </row>
    <row r="70" spans="4:59">
      <c r="D70" s="28"/>
      <c r="E70" s="28"/>
      <c r="U70" t="s">
        <v>264</v>
      </c>
      <c r="X70" s="29" t="s">
        <v>264</v>
      </c>
      <c r="Y70" s="29"/>
      <c r="Z70" s="29"/>
      <c r="AA70" s="29"/>
      <c r="AH70" s="22" t="s">
        <v>264</v>
      </c>
      <c r="AI70" s="22" t="s">
        <v>264</v>
      </c>
      <c r="AJ70" s="22"/>
      <c r="AK70" s="22"/>
      <c r="AS70" t="s">
        <v>264</v>
      </c>
    </row>
    <row r="71" spans="4:59">
      <c r="D71" s="28"/>
      <c r="E71" s="28"/>
      <c r="U71" t="s">
        <v>264</v>
      </c>
      <c r="X71" s="29" t="s">
        <v>264</v>
      </c>
      <c r="Y71" s="29"/>
      <c r="Z71" s="29"/>
      <c r="AA71" s="29"/>
      <c r="AH71" s="22" t="s">
        <v>264</v>
      </c>
      <c r="AI71" s="22" t="s">
        <v>264</v>
      </c>
      <c r="AJ71" s="22"/>
      <c r="AK71" s="22"/>
      <c r="AS71" t="s">
        <v>264</v>
      </c>
    </row>
    <row r="72" spans="4:59">
      <c r="D72" s="28"/>
      <c r="E72" s="28"/>
      <c r="U72" t="s">
        <v>264</v>
      </c>
      <c r="X72" s="29" t="s">
        <v>264</v>
      </c>
      <c r="Y72" s="29"/>
      <c r="Z72" s="29"/>
      <c r="AA72" s="29"/>
      <c r="AH72" s="22" t="s">
        <v>264</v>
      </c>
      <c r="AI72" s="22" t="s">
        <v>264</v>
      </c>
      <c r="AJ72" s="22"/>
      <c r="AK72" s="22"/>
      <c r="AS72" t="s">
        <v>264</v>
      </c>
    </row>
    <row r="73" spans="4:59">
      <c r="D73" s="28"/>
      <c r="E73" s="28"/>
      <c r="U73" t="s">
        <v>264</v>
      </c>
      <c r="X73" s="29" t="s">
        <v>264</v>
      </c>
      <c r="Y73" s="29"/>
      <c r="Z73" s="29"/>
      <c r="AA73" s="29"/>
      <c r="AH73" s="22" t="s">
        <v>264</v>
      </c>
      <c r="AI73" s="22" t="s">
        <v>264</v>
      </c>
      <c r="AJ73" s="22"/>
      <c r="AK73" s="22"/>
      <c r="AS73" t="s">
        <v>264</v>
      </c>
    </row>
    <row r="74" spans="4:59">
      <c r="U74" t="s">
        <v>264</v>
      </c>
      <c r="X74" s="29" t="s">
        <v>264</v>
      </c>
      <c r="Y74" s="29"/>
      <c r="Z74" s="29"/>
      <c r="AA74" s="29"/>
      <c r="AH74" s="22" t="s">
        <v>264</v>
      </c>
      <c r="AI74" s="22" t="s">
        <v>264</v>
      </c>
      <c r="AJ74" s="22"/>
      <c r="AK74" s="22"/>
      <c r="AS74" t="s">
        <v>264</v>
      </c>
      <c r="BG74">
        <f>COUNT(BG2:BG73)</f>
        <v>2</v>
      </c>
    </row>
    <row r="75" spans="4:59">
      <c r="U75" t="s">
        <v>264</v>
      </c>
      <c r="X75" s="29" t="s">
        <v>264</v>
      </c>
      <c r="Y75" s="29"/>
      <c r="Z75" s="29"/>
      <c r="AA75" s="29"/>
      <c r="AH75" s="22" t="s">
        <v>264</v>
      </c>
      <c r="AI75" s="22" t="s">
        <v>264</v>
      </c>
      <c r="AJ75" s="22"/>
      <c r="AK75" s="22"/>
      <c r="AS75" t="s">
        <v>264</v>
      </c>
    </row>
    <row r="76" spans="4:59">
      <c r="U76" t="s">
        <v>264</v>
      </c>
      <c r="X76" s="29" t="s">
        <v>264</v>
      </c>
      <c r="Y76" s="29"/>
      <c r="Z76" s="29"/>
      <c r="AA76" s="29"/>
      <c r="AH76" s="22" t="s">
        <v>264</v>
      </c>
      <c r="AI76" s="22" t="s">
        <v>264</v>
      </c>
      <c r="AJ76" s="22"/>
      <c r="AK76" s="22"/>
      <c r="AS76" t="s">
        <v>264</v>
      </c>
    </row>
    <row r="77" spans="4:59">
      <c r="U77" t="s">
        <v>264</v>
      </c>
      <c r="X77" s="29" t="s">
        <v>264</v>
      </c>
      <c r="Y77" s="29"/>
      <c r="Z77" s="29"/>
      <c r="AA77" s="29"/>
      <c r="AH77" s="22" t="s">
        <v>264</v>
      </c>
      <c r="AI77" s="22" t="s">
        <v>264</v>
      </c>
      <c r="AJ77" s="22"/>
      <c r="AK77" s="22"/>
      <c r="AS77" t="s">
        <v>264</v>
      </c>
    </row>
    <row r="78" spans="4:59">
      <c r="U78" t="s">
        <v>264</v>
      </c>
      <c r="X78" s="29" t="s">
        <v>264</v>
      </c>
      <c r="Y78" s="29"/>
      <c r="Z78" s="29"/>
      <c r="AA78" s="29"/>
      <c r="AH78" s="22" t="s">
        <v>264</v>
      </c>
      <c r="AI78" s="22" t="s">
        <v>264</v>
      </c>
      <c r="AJ78" s="22"/>
      <c r="AK78" s="22"/>
      <c r="AS78" t="s">
        <v>264</v>
      </c>
    </row>
    <row r="79" spans="4:59">
      <c r="U79" t="s">
        <v>264</v>
      </c>
      <c r="X79" s="29" t="s">
        <v>264</v>
      </c>
      <c r="Y79" s="29"/>
      <c r="Z79" s="29"/>
      <c r="AA79" s="29"/>
      <c r="AH79" s="22" t="s">
        <v>264</v>
      </c>
      <c r="AI79" s="22" t="s">
        <v>264</v>
      </c>
      <c r="AJ79" s="22"/>
      <c r="AK79" s="22"/>
      <c r="AS79" t="s">
        <v>264</v>
      </c>
    </row>
    <row r="80" spans="4:59">
      <c r="U80" t="s">
        <v>264</v>
      </c>
      <c r="X80" s="29" t="s">
        <v>264</v>
      </c>
      <c r="Y80" s="29"/>
      <c r="Z80" s="29"/>
      <c r="AA80" s="29"/>
      <c r="AH80" s="22" t="s">
        <v>264</v>
      </c>
      <c r="AI80" s="22" t="s">
        <v>264</v>
      </c>
      <c r="AJ80" s="22"/>
      <c r="AK80" s="22"/>
      <c r="AS80" t="s">
        <v>264</v>
      </c>
    </row>
    <row r="81" spans="21:45">
      <c r="U81" t="s">
        <v>264</v>
      </c>
      <c r="X81" s="29" t="s">
        <v>264</v>
      </c>
      <c r="Y81" s="29"/>
      <c r="Z81" s="29"/>
      <c r="AA81" s="29"/>
      <c r="AH81" s="22" t="s">
        <v>264</v>
      </c>
      <c r="AI81" s="22" t="s">
        <v>264</v>
      </c>
      <c r="AJ81" s="22"/>
      <c r="AK81" s="22"/>
      <c r="AS81" t="s">
        <v>264</v>
      </c>
    </row>
    <row r="82" spans="21:45">
      <c r="U82" t="s">
        <v>264</v>
      </c>
      <c r="X82" s="29" t="s">
        <v>264</v>
      </c>
      <c r="Y82" s="29"/>
      <c r="Z82" s="29"/>
      <c r="AA82" s="29"/>
      <c r="AH82" s="22" t="s">
        <v>264</v>
      </c>
      <c r="AI82" s="22" t="s">
        <v>264</v>
      </c>
      <c r="AJ82" s="22"/>
      <c r="AK82" s="22"/>
      <c r="AS82" t="s">
        <v>264</v>
      </c>
    </row>
    <row r="83" spans="21:45">
      <c r="U83" t="s">
        <v>264</v>
      </c>
      <c r="X83" s="29" t="s">
        <v>264</v>
      </c>
      <c r="Y83" s="29"/>
      <c r="Z83" s="29"/>
      <c r="AA83" s="29"/>
      <c r="AH83" s="22" t="s">
        <v>264</v>
      </c>
      <c r="AI83" s="22" t="s">
        <v>264</v>
      </c>
      <c r="AJ83" s="22"/>
      <c r="AK83" s="22"/>
      <c r="AS83" t="s">
        <v>264</v>
      </c>
    </row>
    <row r="84" spans="21:45">
      <c r="U84" t="s">
        <v>264</v>
      </c>
      <c r="X84" s="29" t="s">
        <v>264</v>
      </c>
      <c r="Y84" s="29"/>
      <c r="Z84" s="29"/>
      <c r="AA84" s="29"/>
      <c r="AH84" s="22" t="s">
        <v>264</v>
      </c>
      <c r="AI84" s="22" t="s">
        <v>264</v>
      </c>
      <c r="AJ84" s="22"/>
      <c r="AK84" s="22"/>
      <c r="AS84" t="s">
        <v>264</v>
      </c>
    </row>
    <row r="85" spans="21:45">
      <c r="U85" t="s">
        <v>264</v>
      </c>
      <c r="X85" s="29" t="s">
        <v>264</v>
      </c>
      <c r="Y85" s="29"/>
      <c r="Z85" s="29"/>
      <c r="AA85" s="29"/>
      <c r="AH85" s="22" t="s">
        <v>264</v>
      </c>
      <c r="AI85" s="22" t="s">
        <v>264</v>
      </c>
      <c r="AJ85" s="22"/>
      <c r="AK85" s="22"/>
      <c r="AS85" t="s">
        <v>264</v>
      </c>
    </row>
    <row r="86" spans="21:45">
      <c r="U86" t="s">
        <v>264</v>
      </c>
      <c r="X86" s="29" t="s">
        <v>264</v>
      </c>
      <c r="Y86" s="29"/>
      <c r="Z86" s="29"/>
      <c r="AA86" s="29"/>
      <c r="AH86" s="22" t="s">
        <v>264</v>
      </c>
      <c r="AI86" s="22" t="s">
        <v>264</v>
      </c>
      <c r="AJ86" s="22"/>
      <c r="AK86" s="22"/>
      <c r="AS86" t="s">
        <v>264</v>
      </c>
    </row>
    <row r="87" spans="21:45">
      <c r="U87" t="s">
        <v>264</v>
      </c>
      <c r="X87" s="29" t="s">
        <v>264</v>
      </c>
      <c r="Y87" s="29"/>
      <c r="Z87" s="29"/>
      <c r="AA87" s="29"/>
      <c r="AH87" s="22" t="s">
        <v>264</v>
      </c>
      <c r="AI87" s="22" t="s">
        <v>264</v>
      </c>
      <c r="AJ87" s="22"/>
      <c r="AK87" s="22"/>
      <c r="AS87" t="s">
        <v>264</v>
      </c>
    </row>
    <row r="88" spans="21:45">
      <c r="U88" t="s">
        <v>264</v>
      </c>
      <c r="X88" s="29" t="s">
        <v>264</v>
      </c>
      <c r="Y88" s="29"/>
      <c r="Z88" s="29"/>
      <c r="AA88" s="29"/>
      <c r="AH88" s="22" t="s">
        <v>264</v>
      </c>
      <c r="AI88" s="22" t="s">
        <v>264</v>
      </c>
      <c r="AJ88" s="22"/>
      <c r="AK88" s="22"/>
      <c r="AS88" t="s">
        <v>264</v>
      </c>
    </row>
    <row r="89" spans="21:45">
      <c r="U89" t="s">
        <v>264</v>
      </c>
      <c r="X89" s="29" t="s">
        <v>264</v>
      </c>
      <c r="Y89" s="29"/>
      <c r="Z89" s="29"/>
      <c r="AA89" s="29"/>
      <c r="AH89" s="22" t="s">
        <v>264</v>
      </c>
      <c r="AI89" s="22" t="s">
        <v>264</v>
      </c>
      <c r="AJ89" s="22"/>
      <c r="AK89" s="22"/>
      <c r="AS89" t="s">
        <v>264</v>
      </c>
    </row>
    <row r="90" spans="21:45">
      <c r="U90" t="s">
        <v>264</v>
      </c>
      <c r="X90" s="29" t="s">
        <v>264</v>
      </c>
      <c r="Y90" s="29"/>
      <c r="Z90" s="29"/>
      <c r="AA90" s="29"/>
      <c r="AH90" s="22" t="s">
        <v>264</v>
      </c>
      <c r="AI90" s="22" t="s">
        <v>264</v>
      </c>
      <c r="AJ90" s="22"/>
      <c r="AK90" s="22"/>
      <c r="AS90" t="s">
        <v>264</v>
      </c>
    </row>
    <row r="91" spans="21:45">
      <c r="U91" t="s">
        <v>264</v>
      </c>
      <c r="X91" s="29" t="s">
        <v>264</v>
      </c>
      <c r="Y91" s="29"/>
      <c r="Z91" s="29"/>
      <c r="AA91" s="29"/>
      <c r="AH91" s="22" t="s">
        <v>264</v>
      </c>
      <c r="AI91" s="22" t="s">
        <v>264</v>
      </c>
      <c r="AJ91" s="22"/>
      <c r="AK91" s="22"/>
      <c r="AS91" t="s">
        <v>264</v>
      </c>
    </row>
    <row r="92" spans="21:45">
      <c r="U92" t="s">
        <v>264</v>
      </c>
      <c r="X92" s="29" t="s">
        <v>264</v>
      </c>
      <c r="Y92" s="29"/>
      <c r="Z92" s="29"/>
      <c r="AA92" s="29"/>
      <c r="AH92" s="22" t="s">
        <v>264</v>
      </c>
      <c r="AI92" s="22" t="s">
        <v>264</v>
      </c>
      <c r="AJ92" s="22"/>
      <c r="AK92" s="22"/>
      <c r="AS92" t="s">
        <v>264</v>
      </c>
    </row>
    <row r="93" spans="21:45">
      <c r="U93" t="s">
        <v>264</v>
      </c>
      <c r="X93" s="29" t="s">
        <v>264</v>
      </c>
      <c r="Y93" s="29"/>
      <c r="Z93" s="29"/>
      <c r="AA93" s="29"/>
      <c r="AH93" s="22" t="s">
        <v>264</v>
      </c>
      <c r="AI93" s="22" t="s">
        <v>264</v>
      </c>
      <c r="AJ93" s="22"/>
      <c r="AK93" s="22"/>
      <c r="AS93" t="s">
        <v>264</v>
      </c>
    </row>
    <row r="94" spans="21:45">
      <c r="U94" t="s">
        <v>264</v>
      </c>
      <c r="X94" s="29" t="s">
        <v>264</v>
      </c>
      <c r="Y94" s="29"/>
      <c r="Z94" s="29"/>
      <c r="AA94" s="29"/>
      <c r="AH94" s="22" t="s">
        <v>264</v>
      </c>
      <c r="AI94" s="22" t="s">
        <v>264</v>
      </c>
      <c r="AJ94" s="22"/>
      <c r="AK94" s="22"/>
      <c r="AS94" t="s">
        <v>264</v>
      </c>
    </row>
    <row r="95" spans="21:45">
      <c r="U95" t="s">
        <v>264</v>
      </c>
      <c r="X95" s="29" t="s">
        <v>264</v>
      </c>
      <c r="Y95" s="29"/>
      <c r="Z95" s="29"/>
      <c r="AA95" s="29"/>
      <c r="AH95" s="22" t="s">
        <v>264</v>
      </c>
      <c r="AI95" s="22" t="s">
        <v>264</v>
      </c>
      <c r="AJ95" s="22"/>
      <c r="AK95" s="22"/>
      <c r="AS95" t="s">
        <v>264</v>
      </c>
    </row>
    <row r="96" spans="21:45">
      <c r="U96" t="s">
        <v>264</v>
      </c>
      <c r="X96" s="29" t="s">
        <v>264</v>
      </c>
      <c r="Y96" s="29"/>
      <c r="Z96" s="29"/>
      <c r="AA96" s="29"/>
      <c r="AH96" s="22" t="s">
        <v>264</v>
      </c>
      <c r="AI96" s="22" t="s">
        <v>264</v>
      </c>
      <c r="AJ96" s="22"/>
      <c r="AK96" s="22"/>
      <c r="AS96" t="s">
        <v>264</v>
      </c>
    </row>
    <row r="97" spans="21:45">
      <c r="U97" t="s">
        <v>264</v>
      </c>
      <c r="X97" s="29" t="s">
        <v>264</v>
      </c>
      <c r="Y97" s="29"/>
      <c r="Z97" s="29"/>
      <c r="AA97" s="29"/>
      <c r="AH97" s="22" t="s">
        <v>264</v>
      </c>
      <c r="AI97" s="22" t="s">
        <v>264</v>
      </c>
      <c r="AJ97" s="22"/>
      <c r="AK97" s="22"/>
      <c r="AS97" t="s">
        <v>264</v>
      </c>
    </row>
    <row r="98" spans="21:45">
      <c r="U98" t="s">
        <v>264</v>
      </c>
      <c r="X98" s="29" t="s">
        <v>264</v>
      </c>
      <c r="Y98" s="29"/>
      <c r="Z98" s="29"/>
      <c r="AA98" s="29"/>
      <c r="AH98" s="22" t="s">
        <v>264</v>
      </c>
      <c r="AI98" s="22" t="s">
        <v>264</v>
      </c>
      <c r="AJ98" s="22"/>
      <c r="AK98" s="22"/>
      <c r="AS98" t="s">
        <v>264</v>
      </c>
    </row>
    <row r="99" spans="21:45">
      <c r="U99" t="s">
        <v>264</v>
      </c>
      <c r="X99" s="29" t="s">
        <v>264</v>
      </c>
      <c r="Y99" s="29"/>
      <c r="Z99" s="29"/>
      <c r="AA99" s="29"/>
      <c r="AH99" s="22" t="s">
        <v>264</v>
      </c>
      <c r="AI99" s="22" t="s">
        <v>264</v>
      </c>
      <c r="AJ99" s="22"/>
      <c r="AK99" s="22"/>
      <c r="AS99" t="s">
        <v>264</v>
      </c>
    </row>
    <row r="100" spans="21:45">
      <c r="U100" t="s">
        <v>264</v>
      </c>
      <c r="X100" s="29" t="s">
        <v>264</v>
      </c>
      <c r="Y100" s="29"/>
      <c r="Z100" s="29"/>
      <c r="AA100" s="29"/>
      <c r="AH100" s="22" t="s">
        <v>264</v>
      </c>
      <c r="AI100" s="22" t="s">
        <v>264</v>
      </c>
      <c r="AJ100" s="22"/>
      <c r="AK100" s="22"/>
      <c r="AS100" t="s">
        <v>264</v>
      </c>
    </row>
    <row r="101" spans="21:45">
      <c r="U101" t="s">
        <v>264</v>
      </c>
      <c r="X101" s="29" t="s">
        <v>264</v>
      </c>
      <c r="Y101" s="29"/>
      <c r="Z101" s="29"/>
      <c r="AA101" s="29"/>
      <c r="AH101" s="22" t="s">
        <v>264</v>
      </c>
      <c r="AS101" t="s">
        <v>264</v>
      </c>
    </row>
    <row r="102" spans="21:45">
      <c r="U102" t="s">
        <v>264</v>
      </c>
      <c r="X102" s="29" t="s">
        <v>264</v>
      </c>
      <c r="Y102" s="29"/>
      <c r="Z102" s="29"/>
      <c r="AA102" s="29"/>
      <c r="AH102" s="22" t="s">
        <v>264</v>
      </c>
      <c r="AS102" t="s">
        <v>264</v>
      </c>
    </row>
    <row r="103" spans="21:45">
      <c r="U103" t="s">
        <v>264</v>
      </c>
      <c r="X103" s="29" t="s">
        <v>264</v>
      </c>
      <c r="Y103" s="29"/>
      <c r="Z103" s="29"/>
      <c r="AA103" s="29"/>
      <c r="AH103" s="22" t="s">
        <v>264</v>
      </c>
      <c r="AS103" t="s">
        <v>264</v>
      </c>
    </row>
    <row r="104" spans="21:45">
      <c r="U104" t="s">
        <v>264</v>
      </c>
      <c r="X104" s="29" t="s">
        <v>264</v>
      </c>
      <c r="Y104" s="29"/>
      <c r="Z104" s="29"/>
      <c r="AA104" s="29"/>
      <c r="AH104" s="22" t="s">
        <v>264</v>
      </c>
      <c r="AS104" t="s">
        <v>264</v>
      </c>
    </row>
    <row r="105" spans="21:45">
      <c r="U105" t="s">
        <v>264</v>
      </c>
      <c r="X105" s="29" t="s">
        <v>264</v>
      </c>
      <c r="Y105" s="29"/>
      <c r="Z105" s="29"/>
      <c r="AA105" s="29"/>
      <c r="AH105" s="22" t="s">
        <v>264</v>
      </c>
      <c r="AS105" t="s">
        <v>264</v>
      </c>
    </row>
    <row r="106" spans="21:45">
      <c r="U106" t="s">
        <v>264</v>
      </c>
      <c r="X106" s="29" t="s">
        <v>264</v>
      </c>
      <c r="Y106" s="29"/>
      <c r="Z106" s="29"/>
      <c r="AA106" s="29"/>
      <c r="AH106" s="22" t="s">
        <v>264</v>
      </c>
      <c r="AS106" t="s">
        <v>264</v>
      </c>
    </row>
    <row r="107" spans="21:45">
      <c r="U107" t="s">
        <v>264</v>
      </c>
      <c r="X107" s="29" t="s">
        <v>264</v>
      </c>
      <c r="Y107" s="29"/>
      <c r="Z107" s="29"/>
      <c r="AA107" s="29"/>
      <c r="AH107" s="22" t="s">
        <v>264</v>
      </c>
      <c r="AS107" t="s">
        <v>264</v>
      </c>
    </row>
    <row r="108" spans="21:45">
      <c r="U108" t="s">
        <v>264</v>
      </c>
      <c r="X108" s="29" t="s">
        <v>264</v>
      </c>
      <c r="Y108" s="29"/>
      <c r="Z108" s="29"/>
      <c r="AA108" s="29"/>
      <c r="AH108" s="22" t="s">
        <v>264</v>
      </c>
      <c r="AS108" t="s">
        <v>264</v>
      </c>
    </row>
    <row r="109" spans="21:45">
      <c r="U109" t="s">
        <v>264</v>
      </c>
      <c r="X109" s="29" t="s">
        <v>264</v>
      </c>
      <c r="Y109" s="29"/>
      <c r="Z109" s="29"/>
      <c r="AA109" s="29"/>
      <c r="AH109" s="22" t="s">
        <v>264</v>
      </c>
      <c r="AS109" t="s">
        <v>264</v>
      </c>
    </row>
    <row r="110" spans="21:45">
      <c r="U110" t="s">
        <v>264</v>
      </c>
      <c r="X110" s="29" t="s">
        <v>264</v>
      </c>
      <c r="Y110" s="29"/>
      <c r="Z110" s="29"/>
      <c r="AA110" s="29"/>
      <c r="AH110" s="22" t="s">
        <v>264</v>
      </c>
      <c r="AS110" t="s">
        <v>264</v>
      </c>
    </row>
    <row r="111" spans="21:45">
      <c r="U111" t="s">
        <v>264</v>
      </c>
      <c r="X111" s="29" t="s">
        <v>264</v>
      </c>
      <c r="Y111" s="29"/>
      <c r="Z111" s="29"/>
      <c r="AA111" s="29"/>
      <c r="AH111" s="22" t="s">
        <v>264</v>
      </c>
      <c r="AS111" t="s">
        <v>264</v>
      </c>
    </row>
    <row r="112" spans="21:45">
      <c r="U112" t="s">
        <v>264</v>
      </c>
      <c r="X112" s="29" t="s">
        <v>264</v>
      </c>
      <c r="Y112" s="29"/>
      <c r="Z112" s="29"/>
      <c r="AA112" s="29"/>
      <c r="AH112" s="22" t="s">
        <v>264</v>
      </c>
      <c r="AS112" t="s">
        <v>264</v>
      </c>
    </row>
    <row r="113" spans="21:45">
      <c r="U113" t="s">
        <v>264</v>
      </c>
      <c r="X113" s="29" t="s">
        <v>264</v>
      </c>
      <c r="Y113" s="29"/>
      <c r="Z113" s="29"/>
      <c r="AA113" s="29"/>
      <c r="AH113" s="22" t="s">
        <v>264</v>
      </c>
      <c r="AS113" t="s">
        <v>264</v>
      </c>
    </row>
    <row r="114" spans="21:45">
      <c r="U114" t="s">
        <v>264</v>
      </c>
      <c r="X114" s="29" t="s">
        <v>264</v>
      </c>
      <c r="Y114" s="29"/>
      <c r="Z114" s="29"/>
      <c r="AA114" s="29"/>
      <c r="AH114" s="22" t="s">
        <v>264</v>
      </c>
      <c r="AS114" t="s">
        <v>264</v>
      </c>
    </row>
    <row r="115" spans="21:45">
      <c r="U115" t="s">
        <v>264</v>
      </c>
      <c r="X115" s="29" t="s">
        <v>264</v>
      </c>
      <c r="Y115" s="29"/>
      <c r="Z115" s="29"/>
      <c r="AA115" s="29"/>
      <c r="AH115" s="22" t="s">
        <v>264</v>
      </c>
      <c r="AS115" t="s">
        <v>264</v>
      </c>
    </row>
    <row r="116" spans="21:45">
      <c r="U116" t="s">
        <v>264</v>
      </c>
      <c r="X116" s="29" t="s">
        <v>264</v>
      </c>
      <c r="Y116" s="29"/>
      <c r="Z116" s="29"/>
      <c r="AA116" s="29"/>
      <c r="AH116" s="22" t="s">
        <v>264</v>
      </c>
      <c r="AS116" t="s">
        <v>264</v>
      </c>
    </row>
    <row r="117" spans="21:45">
      <c r="U117" t="s">
        <v>264</v>
      </c>
      <c r="X117" s="29" t="s">
        <v>264</v>
      </c>
      <c r="Y117" s="29"/>
      <c r="Z117" s="29"/>
      <c r="AA117" s="29"/>
      <c r="AH117" s="22" t="s">
        <v>264</v>
      </c>
      <c r="AS117" t="s">
        <v>264</v>
      </c>
    </row>
    <row r="118" spans="21:45">
      <c r="U118" t="s">
        <v>264</v>
      </c>
      <c r="X118" s="29" t="s">
        <v>264</v>
      </c>
      <c r="Y118" s="29"/>
      <c r="Z118" s="29"/>
      <c r="AA118" s="29"/>
      <c r="AH118" s="22" t="s">
        <v>264</v>
      </c>
      <c r="AS118" t="s">
        <v>264</v>
      </c>
    </row>
    <row r="119" spans="21:45">
      <c r="U119" t="s">
        <v>264</v>
      </c>
      <c r="X119" s="29" t="s">
        <v>264</v>
      </c>
      <c r="Y119" s="29"/>
      <c r="Z119" s="29"/>
      <c r="AA119" s="29"/>
      <c r="AH119" s="22" t="s">
        <v>264</v>
      </c>
      <c r="AS119" t="s">
        <v>264</v>
      </c>
    </row>
    <row r="120" spans="21:45">
      <c r="U120" t="s">
        <v>264</v>
      </c>
      <c r="X120" s="29" t="s">
        <v>264</v>
      </c>
      <c r="Y120" s="29"/>
      <c r="Z120" s="29"/>
      <c r="AA120" s="29"/>
      <c r="AH120" s="22" t="s">
        <v>264</v>
      </c>
      <c r="AS120" t="s">
        <v>264</v>
      </c>
    </row>
    <row r="121" spans="21:45">
      <c r="U121" t="s">
        <v>264</v>
      </c>
      <c r="X121" s="29" t="s">
        <v>264</v>
      </c>
      <c r="Y121" s="29"/>
      <c r="Z121" s="29"/>
      <c r="AA121" s="29"/>
      <c r="AH121" s="22" t="s">
        <v>264</v>
      </c>
      <c r="AS121" t="s">
        <v>264</v>
      </c>
    </row>
    <row r="122" spans="21:45">
      <c r="U122" t="s">
        <v>264</v>
      </c>
      <c r="X122" s="29" t="s">
        <v>264</v>
      </c>
      <c r="Y122" s="29"/>
      <c r="Z122" s="29"/>
      <c r="AA122" s="29"/>
      <c r="AH122" s="22" t="s">
        <v>264</v>
      </c>
      <c r="AS122" t="s">
        <v>264</v>
      </c>
    </row>
    <row r="123" spans="21:45">
      <c r="U123" t="s">
        <v>264</v>
      </c>
      <c r="X123" s="29" t="s">
        <v>264</v>
      </c>
      <c r="Y123" s="29"/>
      <c r="Z123" s="29"/>
      <c r="AA123" s="29"/>
      <c r="AH123" s="22" t="s">
        <v>264</v>
      </c>
      <c r="AS123" t="s">
        <v>264</v>
      </c>
    </row>
    <row r="124" spans="21:45">
      <c r="U124" t="s">
        <v>264</v>
      </c>
      <c r="X124" s="29" t="s">
        <v>264</v>
      </c>
      <c r="Y124" s="29"/>
      <c r="Z124" s="29"/>
      <c r="AA124" s="29"/>
      <c r="AH124" s="22" t="s">
        <v>264</v>
      </c>
      <c r="AS124" t="s">
        <v>264</v>
      </c>
    </row>
    <row r="125" spans="21:45">
      <c r="U125" t="s">
        <v>264</v>
      </c>
      <c r="X125" s="29" t="s">
        <v>264</v>
      </c>
      <c r="Y125" s="29"/>
      <c r="Z125" s="29"/>
      <c r="AA125" s="29"/>
      <c r="AH125" s="22" t="s">
        <v>264</v>
      </c>
      <c r="AS125" t="s">
        <v>264</v>
      </c>
    </row>
    <row r="126" spans="21:45">
      <c r="U126" t="s">
        <v>264</v>
      </c>
      <c r="X126" s="29" t="s">
        <v>264</v>
      </c>
      <c r="Y126" s="29"/>
      <c r="Z126" s="29"/>
      <c r="AA126" s="29"/>
      <c r="AH126" s="22" t="s">
        <v>264</v>
      </c>
      <c r="AS126" t="s">
        <v>264</v>
      </c>
    </row>
    <row r="127" spans="21:45">
      <c r="U127" t="s">
        <v>264</v>
      </c>
      <c r="X127" s="29" t="s">
        <v>264</v>
      </c>
      <c r="Y127" s="29"/>
      <c r="Z127" s="29"/>
      <c r="AA127" s="29"/>
      <c r="AH127" s="22" t="s">
        <v>264</v>
      </c>
      <c r="AS127" t="s">
        <v>264</v>
      </c>
    </row>
    <row r="128" spans="21:45">
      <c r="U128" t="s">
        <v>264</v>
      </c>
      <c r="X128" s="29" t="s">
        <v>264</v>
      </c>
      <c r="Y128" s="29"/>
      <c r="Z128" s="29"/>
      <c r="AA128" s="29"/>
      <c r="AH128" s="22" t="s">
        <v>264</v>
      </c>
      <c r="AS128" t="s">
        <v>264</v>
      </c>
    </row>
    <row r="129" spans="21:45">
      <c r="U129" t="s">
        <v>264</v>
      </c>
      <c r="X129" s="29" t="s">
        <v>264</v>
      </c>
      <c r="Y129" s="29"/>
      <c r="Z129" s="29"/>
      <c r="AA129" s="29"/>
      <c r="AH129" s="22" t="s">
        <v>264</v>
      </c>
      <c r="AS129" t="s">
        <v>264</v>
      </c>
    </row>
    <row r="130" spans="21:45">
      <c r="U130" t="s">
        <v>264</v>
      </c>
      <c r="X130" s="29" t="s">
        <v>264</v>
      </c>
      <c r="Y130" s="29"/>
      <c r="Z130" s="29"/>
      <c r="AA130" s="29"/>
      <c r="AH130" s="22" t="s">
        <v>264</v>
      </c>
      <c r="AS130" t="s">
        <v>264</v>
      </c>
    </row>
    <row r="131" spans="21:45">
      <c r="U131" t="s">
        <v>264</v>
      </c>
      <c r="X131" s="29" t="s">
        <v>264</v>
      </c>
      <c r="Y131" s="29"/>
      <c r="Z131" s="29"/>
      <c r="AA131" s="29"/>
      <c r="AH131" s="22" t="s">
        <v>264</v>
      </c>
      <c r="AS131" t="s">
        <v>264</v>
      </c>
    </row>
    <row r="132" spans="21:45">
      <c r="U132" t="s">
        <v>264</v>
      </c>
      <c r="X132" s="29" t="s">
        <v>264</v>
      </c>
      <c r="Y132" s="29"/>
      <c r="Z132" s="29"/>
      <c r="AA132" s="29"/>
      <c r="AH132" s="22" t="s">
        <v>264</v>
      </c>
      <c r="AS132" t="s">
        <v>264</v>
      </c>
    </row>
    <row r="133" spans="21:45">
      <c r="U133" t="s">
        <v>264</v>
      </c>
      <c r="X133" s="29" t="s">
        <v>264</v>
      </c>
      <c r="Y133" s="29"/>
      <c r="Z133" s="29"/>
      <c r="AA133" s="29"/>
      <c r="AH133" s="22" t="s">
        <v>264</v>
      </c>
      <c r="AS133" t="s">
        <v>264</v>
      </c>
    </row>
    <row r="134" spans="21:45">
      <c r="U134" t="s">
        <v>264</v>
      </c>
      <c r="X134" s="29" t="s">
        <v>264</v>
      </c>
      <c r="Y134" s="29"/>
      <c r="Z134" s="29"/>
      <c r="AA134" s="29"/>
      <c r="AH134" s="22" t="s">
        <v>264</v>
      </c>
      <c r="AS134" t="s">
        <v>264</v>
      </c>
    </row>
    <row r="135" spans="21:45">
      <c r="U135" t="s">
        <v>264</v>
      </c>
      <c r="X135" s="29" t="s">
        <v>264</v>
      </c>
      <c r="Y135" s="29"/>
      <c r="Z135" s="29"/>
      <c r="AA135" s="29"/>
      <c r="AH135" s="22" t="s">
        <v>264</v>
      </c>
      <c r="AS135" t="s">
        <v>264</v>
      </c>
    </row>
    <row r="136" spans="21:45">
      <c r="U136" t="s">
        <v>264</v>
      </c>
      <c r="X136" s="29" t="s">
        <v>264</v>
      </c>
      <c r="Y136" s="29"/>
      <c r="Z136" s="29"/>
      <c r="AA136" s="29"/>
      <c r="AH136" s="22" t="s">
        <v>264</v>
      </c>
      <c r="AS136" t="s">
        <v>264</v>
      </c>
    </row>
    <row r="137" spans="21:45">
      <c r="U137" t="s">
        <v>264</v>
      </c>
      <c r="X137" s="29" t="s">
        <v>264</v>
      </c>
      <c r="Y137" s="29"/>
      <c r="Z137" s="29"/>
      <c r="AA137" s="29"/>
      <c r="AH137" s="22" t="s">
        <v>264</v>
      </c>
      <c r="AS137" t="s">
        <v>264</v>
      </c>
    </row>
    <row r="138" spans="21:45">
      <c r="U138" t="s">
        <v>264</v>
      </c>
      <c r="X138" s="29" t="s">
        <v>264</v>
      </c>
      <c r="Y138" s="29"/>
      <c r="Z138" s="29"/>
      <c r="AA138" s="29"/>
      <c r="AH138" s="22" t="s">
        <v>264</v>
      </c>
      <c r="AS138" t="s">
        <v>264</v>
      </c>
    </row>
    <row r="139" spans="21:45">
      <c r="U139" t="s">
        <v>264</v>
      </c>
      <c r="X139" s="29" t="s">
        <v>264</v>
      </c>
      <c r="Y139" s="29"/>
      <c r="Z139" s="29"/>
      <c r="AA139" s="29"/>
      <c r="AH139" s="22" t="s">
        <v>264</v>
      </c>
      <c r="AS139" t="s">
        <v>264</v>
      </c>
    </row>
    <row r="140" spans="21:45">
      <c r="U140" t="s">
        <v>264</v>
      </c>
      <c r="X140" s="29" t="s">
        <v>264</v>
      </c>
      <c r="Y140" s="29"/>
      <c r="Z140" s="29"/>
      <c r="AA140" s="29"/>
      <c r="AH140" s="22" t="s">
        <v>264</v>
      </c>
      <c r="AS140" t="s">
        <v>264</v>
      </c>
    </row>
    <row r="141" spans="21:45">
      <c r="U141" t="s">
        <v>264</v>
      </c>
      <c r="X141" s="29" t="s">
        <v>264</v>
      </c>
      <c r="Y141" s="29"/>
      <c r="Z141" s="29"/>
      <c r="AA141" s="29"/>
      <c r="AH141" s="22" t="s">
        <v>264</v>
      </c>
      <c r="AS141" t="s">
        <v>264</v>
      </c>
    </row>
    <row r="142" spans="21:45">
      <c r="U142" t="s">
        <v>264</v>
      </c>
      <c r="X142" s="29" t="s">
        <v>264</v>
      </c>
      <c r="Y142" s="29"/>
      <c r="Z142" s="29"/>
      <c r="AA142" s="29"/>
      <c r="AH142" s="22" t="s">
        <v>264</v>
      </c>
      <c r="AS142" t="s">
        <v>264</v>
      </c>
    </row>
    <row r="143" spans="21:45">
      <c r="U143" t="s">
        <v>264</v>
      </c>
      <c r="X143" s="29" t="s">
        <v>264</v>
      </c>
      <c r="Y143" s="29"/>
      <c r="Z143" s="29"/>
      <c r="AA143" s="29"/>
      <c r="AH143" s="22" t="s">
        <v>264</v>
      </c>
      <c r="AS143" t="s">
        <v>264</v>
      </c>
    </row>
    <row r="144" spans="21:45">
      <c r="U144" t="s">
        <v>264</v>
      </c>
      <c r="X144" s="29" t="s">
        <v>264</v>
      </c>
      <c r="Y144" s="29"/>
      <c r="Z144" s="29"/>
      <c r="AA144" s="29"/>
      <c r="AH144" s="22" t="s">
        <v>264</v>
      </c>
      <c r="AS144" t="s">
        <v>264</v>
      </c>
    </row>
    <row r="145" spans="21:45">
      <c r="U145" t="s">
        <v>264</v>
      </c>
      <c r="X145" s="29" t="s">
        <v>264</v>
      </c>
      <c r="Y145" s="29"/>
      <c r="Z145" s="29"/>
      <c r="AA145" s="29"/>
      <c r="AH145" s="22" t="s">
        <v>264</v>
      </c>
      <c r="AS145" t="s">
        <v>264</v>
      </c>
    </row>
    <row r="146" spans="21:45">
      <c r="X146" s="29">
        <v>0</v>
      </c>
      <c r="Y146" s="29"/>
      <c r="Z146" s="29"/>
      <c r="AA146" s="29"/>
      <c r="AH146" s="22" t="s">
        <v>264</v>
      </c>
      <c r="AS146" t="s">
        <v>264</v>
      </c>
    </row>
    <row r="147" spans="21:45">
      <c r="X147" s="29">
        <v>0</v>
      </c>
      <c r="Y147" s="29"/>
      <c r="Z147" s="29"/>
      <c r="AA147" s="29"/>
      <c r="AH147" s="22" t="s">
        <v>264</v>
      </c>
      <c r="AS147" t="s">
        <v>264</v>
      </c>
    </row>
    <row r="148" spans="21:45">
      <c r="X148" s="29">
        <v>0</v>
      </c>
      <c r="Y148" s="29"/>
      <c r="Z148" s="29"/>
      <c r="AA148" s="29"/>
      <c r="AH148" s="22" t="s">
        <v>264</v>
      </c>
      <c r="AS148" t="s">
        <v>264</v>
      </c>
    </row>
    <row r="149" spans="21:45">
      <c r="X149" s="29">
        <v>0</v>
      </c>
      <c r="Y149" s="29"/>
      <c r="Z149" s="29"/>
      <c r="AA149" s="29"/>
      <c r="AH149" s="22" t="s">
        <v>264</v>
      </c>
      <c r="AS149" t="s">
        <v>264</v>
      </c>
    </row>
    <row r="150" spans="21:45">
      <c r="X150" s="29">
        <v>0</v>
      </c>
      <c r="Y150" s="29"/>
      <c r="Z150" s="29"/>
      <c r="AA150" s="29"/>
      <c r="AH150" s="22" t="s">
        <v>264</v>
      </c>
      <c r="AS150" t="s">
        <v>264</v>
      </c>
    </row>
    <row r="151" spans="21:45">
      <c r="X151" s="29">
        <v>0</v>
      </c>
      <c r="Y151" s="29"/>
      <c r="Z151" s="29"/>
      <c r="AA151" s="29"/>
      <c r="AH151" s="22" t="s">
        <v>264</v>
      </c>
      <c r="AS151" t="s">
        <v>264</v>
      </c>
    </row>
    <row r="152" spans="21:45">
      <c r="X152" s="29">
        <v>0</v>
      </c>
      <c r="Y152" s="29"/>
      <c r="Z152" s="29"/>
      <c r="AA152" s="29"/>
      <c r="AH152" s="22" t="s">
        <v>264</v>
      </c>
      <c r="AS152" t="s">
        <v>264</v>
      </c>
    </row>
    <row r="153" spans="21:45">
      <c r="X153" s="29">
        <v>0</v>
      </c>
      <c r="Y153" s="29"/>
      <c r="Z153" s="29"/>
      <c r="AA153" s="29"/>
      <c r="AH153" s="22" t="s">
        <v>264</v>
      </c>
      <c r="AS153" t="s">
        <v>264</v>
      </c>
    </row>
    <row r="154" spans="21:45">
      <c r="X154" s="29">
        <v>0</v>
      </c>
      <c r="Y154" s="29"/>
      <c r="Z154" s="29"/>
      <c r="AA154" s="29"/>
      <c r="AH154" s="22" t="s">
        <v>264</v>
      </c>
      <c r="AS154" t="s">
        <v>264</v>
      </c>
    </row>
    <row r="155" spans="21:45">
      <c r="X155" s="29">
        <v>0</v>
      </c>
      <c r="Y155" s="29"/>
      <c r="Z155" s="29"/>
      <c r="AA155" s="29"/>
      <c r="AH155" s="22" t="s">
        <v>264</v>
      </c>
      <c r="AS155" t="s">
        <v>264</v>
      </c>
    </row>
  </sheetData>
  <sortState ref="A2:AL32">
    <sortCondition ref="A32"/>
  </sortState>
  <phoneticPr fontId="10" type="noConversion"/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155"/>
  <sheetViews>
    <sheetView zoomScale="80" zoomScaleNormal="80" workbookViewId="0">
      <pane xSplit="2" ySplit="1" topLeftCell="C11" activePane="bottomRight" state="frozen"/>
      <selection activeCell="BQ6" sqref="BQ6"/>
      <selection pane="topRight" activeCell="BQ6" sqref="BQ6"/>
      <selection pane="bottomLeft" activeCell="BQ6" sqref="BQ6"/>
      <selection pane="bottomRight" activeCell="BQ21" sqref="BQ21"/>
    </sheetView>
  </sheetViews>
  <sheetFormatPr defaultColWidth="9.125" defaultRowHeight="15" outlineLevelRow="4" outlineLevelCol="2"/>
  <cols>
    <col min="1" max="1" width="23.875" bestFit="1" customWidth="1"/>
    <col min="2" max="2" width="12.875" bestFit="1" customWidth="1"/>
    <col min="3" max="5" width="4.125" bestFit="1" customWidth="1" outlineLevel="2"/>
    <col min="6" max="6" width="4.125" style="1" bestFit="1" customWidth="1" outlineLevel="1"/>
    <col min="7" max="28" width="4.125" bestFit="1" customWidth="1" outlineLevel="2"/>
    <col min="29" max="29" width="4.125" customWidth="1" outlineLevel="2"/>
    <col min="30" max="30" width="4.125" style="14" customWidth="1" outlineLevel="2"/>
    <col min="31" max="31" width="4.375" style="24" bestFit="1" customWidth="1" outlineLevel="1"/>
    <col min="32" max="32" width="5.125" style="1" bestFit="1" customWidth="1" outlineLevel="1"/>
    <col min="33" max="33" width="4.125" bestFit="1" customWidth="1" outlineLevel="2"/>
    <col min="34" max="34" width="4.125" style="39" bestFit="1" customWidth="1" outlineLevel="2"/>
    <col min="35" max="39" width="4.125" bestFit="1" customWidth="1" outlineLevel="2"/>
    <col min="40" max="41" width="4.125" style="1" bestFit="1" customWidth="1" outlineLevel="1"/>
    <col min="42" max="47" width="4.125" bestFit="1" customWidth="1" outlineLevel="2"/>
    <col min="48" max="49" width="4.125" customWidth="1" outlineLevel="2"/>
    <col min="50" max="50" width="4.125" style="2" customWidth="1" outlineLevel="1"/>
    <col min="51" max="51" width="4.125" style="1" customWidth="1" outlineLevel="1"/>
    <col min="52" max="55" width="4.125" customWidth="1" outlineLevel="2"/>
    <col min="56" max="62" width="4.125" style="51" customWidth="1" outlineLevel="2"/>
    <col min="63" max="63" width="4.375" style="1" customWidth="1" outlineLevel="1"/>
    <col min="64" max="64" width="4.75" style="20" bestFit="1" customWidth="1" outlineLevel="1"/>
    <col min="65" max="73" width="4.125" customWidth="1" outlineLevel="2"/>
    <col min="74" max="74" width="4.375" style="1" customWidth="1" outlineLevel="1"/>
    <col min="75" max="75" width="4.125" style="1" customWidth="1" outlineLevel="2"/>
    <col min="76" max="78" width="4.125" bestFit="1" customWidth="1" outlineLevel="2"/>
    <col min="79" max="79" width="4.125" style="2" bestFit="1" customWidth="1" outlineLevel="1"/>
    <col min="80" max="80" width="5" style="26" bestFit="1" customWidth="1"/>
    <col min="81" max="81" width="4.375" bestFit="1" customWidth="1"/>
  </cols>
  <sheetData>
    <row r="1" spans="1:81" ht="138" customHeight="1" outlineLevel="4">
      <c r="A1" s="10" t="s">
        <v>0</v>
      </c>
      <c r="B1" s="10"/>
      <c r="C1" s="13" t="s">
        <v>5</v>
      </c>
      <c r="D1" s="13" t="s">
        <v>11</v>
      </c>
      <c r="E1" s="7" t="s">
        <v>1</v>
      </c>
      <c r="F1" s="8" t="s">
        <v>6</v>
      </c>
      <c r="G1" s="5" t="s">
        <v>257</v>
      </c>
      <c r="H1" s="5" t="s">
        <v>126</v>
      </c>
      <c r="I1" s="5" t="s">
        <v>25</v>
      </c>
      <c r="J1" s="5" t="s">
        <v>127</v>
      </c>
      <c r="K1" s="5" t="s">
        <v>24</v>
      </c>
      <c r="L1" s="5" t="s">
        <v>258</v>
      </c>
      <c r="M1" s="5" t="s">
        <v>99</v>
      </c>
      <c r="N1" s="5" t="s">
        <v>19</v>
      </c>
      <c r="O1" s="5" t="s">
        <v>128</v>
      </c>
      <c r="P1" s="5" t="s">
        <v>16</v>
      </c>
      <c r="Q1" s="5" t="s">
        <v>325</v>
      </c>
      <c r="R1" s="5" t="s">
        <v>326</v>
      </c>
      <c r="S1" s="5" t="s">
        <v>328</v>
      </c>
      <c r="T1" s="5" t="s">
        <v>329</v>
      </c>
      <c r="U1" s="5" t="s">
        <v>330</v>
      </c>
      <c r="V1" s="5" t="s">
        <v>335</v>
      </c>
      <c r="W1" s="5" t="s">
        <v>337</v>
      </c>
      <c r="X1" s="11" t="s">
        <v>344</v>
      </c>
      <c r="Y1" s="11" t="s">
        <v>345</v>
      </c>
      <c r="Z1" s="11" t="s">
        <v>353</v>
      </c>
      <c r="AA1" s="11" t="s">
        <v>355</v>
      </c>
      <c r="AB1" s="5" t="s">
        <v>318</v>
      </c>
      <c r="AC1" s="5" t="s">
        <v>358</v>
      </c>
      <c r="AD1" s="11" t="s">
        <v>363</v>
      </c>
      <c r="AE1" s="8" t="s">
        <v>8</v>
      </c>
      <c r="AF1" s="8" t="s">
        <v>338</v>
      </c>
      <c r="AG1" s="11" t="s">
        <v>20</v>
      </c>
      <c r="AH1" s="11" t="s">
        <v>259</v>
      </c>
      <c r="AI1" s="5" t="s">
        <v>343</v>
      </c>
      <c r="AJ1" s="5" t="s">
        <v>23</v>
      </c>
      <c r="AK1" s="11" t="s">
        <v>362</v>
      </c>
      <c r="AL1" s="5" t="s">
        <v>351</v>
      </c>
      <c r="AM1" s="5" t="s">
        <v>2</v>
      </c>
      <c r="AN1" s="8" t="s">
        <v>22</v>
      </c>
      <c r="AO1" s="8" t="s">
        <v>338</v>
      </c>
      <c r="AP1" s="5" t="s">
        <v>18</v>
      </c>
      <c r="AQ1" s="5" t="s">
        <v>260</v>
      </c>
      <c r="AR1" s="5" t="s">
        <v>261</v>
      </c>
      <c r="AS1" s="5" t="s">
        <v>336</v>
      </c>
      <c r="AT1" s="5" t="s">
        <v>339</v>
      </c>
      <c r="AU1" s="5" t="s">
        <v>348</v>
      </c>
      <c r="AV1" s="5" t="s">
        <v>359</v>
      </c>
      <c r="AW1" s="5" t="s">
        <v>2</v>
      </c>
      <c r="AX1" s="34" t="s">
        <v>7</v>
      </c>
      <c r="AY1" s="8" t="s">
        <v>338</v>
      </c>
      <c r="AZ1" s="5" t="s">
        <v>262</v>
      </c>
      <c r="BA1" s="5" t="s">
        <v>324</v>
      </c>
      <c r="BB1" s="5" t="s">
        <v>327</v>
      </c>
      <c r="BC1" s="5" t="s">
        <v>341</v>
      </c>
      <c r="BD1" s="5" t="s">
        <v>346</v>
      </c>
      <c r="BE1" s="5" t="s">
        <v>350</v>
      </c>
      <c r="BF1" s="5" t="s">
        <v>352</v>
      </c>
      <c r="BG1" s="5" t="s">
        <v>382</v>
      </c>
      <c r="BH1" s="5" t="s">
        <v>380</v>
      </c>
      <c r="BI1" s="5" t="s">
        <v>333</v>
      </c>
      <c r="BJ1" s="6" t="s">
        <v>360</v>
      </c>
      <c r="BK1" s="8" t="s">
        <v>314</v>
      </c>
      <c r="BL1" s="33" t="s">
        <v>338</v>
      </c>
      <c r="BM1" s="5" t="s">
        <v>17</v>
      </c>
      <c r="BN1" s="5" t="s">
        <v>263</v>
      </c>
      <c r="BO1" s="6" t="s">
        <v>331</v>
      </c>
      <c r="BP1" s="6" t="s">
        <v>332</v>
      </c>
      <c r="BQ1" s="6" t="s">
        <v>354</v>
      </c>
      <c r="BR1" s="6" t="s">
        <v>378</v>
      </c>
      <c r="BS1" s="6" t="s">
        <v>333</v>
      </c>
      <c r="BT1" s="6" t="s">
        <v>357</v>
      </c>
      <c r="BU1" s="6" t="s">
        <v>364</v>
      </c>
      <c r="BV1" s="8" t="s">
        <v>10</v>
      </c>
      <c r="BW1" s="52" t="s">
        <v>12</v>
      </c>
      <c r="BX1" s="5" t="s">
        <v>27</v>
      </c>
      <c r="BY1" s="5" t="s">
        <v>13</v>
      </c>
      <c r="BZ1" s="6" t="s">
        <v>367</v>
      </c>
      <c r="CA1" s="34" t="s">
        <v>368</v>
      </c>
      <c r="CB1" s="35" t="s">
        <v>4</v>
      </c>
    </row>
    <row r="2" spans="1:81" s="28" customFormat="1" ht="15.75">
      <c r="A2" s="42" t="s">
        <v>129</v>
      </c>
      <c r="B2" s="42" t="s">
        <v>176</v>
      </c>
      <c r="C2" s="43">
        <v>10</v>
      </c>
      <c r="D2" s="29"/>
      <c r="E2" s="29"/>
      <c r="F2" s="15">
        <f>SUM(C2:E2)</f>
        <v>10</v>
      </c>
      <c r="G2" s="18"/>
      <c r="J2" s="29"/>
      <c r="K2" s="29"/>
      <c r="L2" s="29"/>
      <c r="M2" s="29"/>
      <c r="N2" s="29"/>
      <c r="O2" s="29"/>
      <c r="P2" s="29"/>
      <c r="Q2" s="29"/>
      <c r="R2" s="29"/>
      <c r="S2" s="29" t="s">
        <v>264</v>
      </c>
      <c r="T2" s="29" t="s">
        <v>264</v>
      </c>
      <c r="U2" s="29" t="s">
        <v>264</v>
      </c>
      <c r="V2" s="31"/>
      <c r="W2" s="29"/>
      <c r="X2" s="29" t="s">
        <v>264</v>
      </c>
      <c r="Y2" s="29"/>
      <c r="Z2" s="29"/>
      <c r="AA2" s="29"/>
      <c r="AB2" s="29"/>
      <c r="AC2" s="29"/>
      <c r="AE2" s="15">
        <f>SUM(G2:AD2)</f>
        <v>0</v>
      </c>
      <c r="AF2" s="15">
        <f>IF(AE2&lt;170,170-AE2,0)</f>
        <v>170</v>
      </c>
      <c r="AG2" s="29"/>
      <c r="AH2" s="29" t="s">
        <v>264</v>
      </c>
      <c r="AI2" s="29" t="s">
        <v>264</v>
      </c>
      <c r="AJ2" s="29" t="s">
        <v>264</v>
      </c>
      <c r="AK2" s="29"/>
      <c r="AL2" s="29"/>
      <c r="AM2" s="29"/>
      <c r="AN2" s="15">
        <f>SUM(AG2:AM2)</f>
        <v>0</v>
      </c>
      <c r="AO2" s="15">
        <f>IF(AN2&lt;30,30-AN2,0)</f>
        <v>30</v>
      </c>
      <c r="AR2" s="28" t="s">
        <v>264</v>
      </c>
      <c r="AT2" s="28" t="s">
        <v>264</v>
      </c>
      <c r="AV2" s="28" t="s">
        <v>264</v>
      </c>
      <c r="AX2" s="27">
        <f>SUM(AP2:AW2)</f>
        <v>0</v>
      </c>
      <c r="AY2" s="15">
        <f>IF(AX2&lt;30,30-AX2,0)</f>
        <v>30</v>
      </c>
      <c r="BA2" s="28" t="s">
        <v>264</v>
      </c>
      <c r="BK2" s="15">
        <f>SUM(AZ2:BJ2)</f>
        <v>0</v>
      </c>
      <c r="BL2" s="15">
        <f>IF(BK2&lt;60,60-BK2,0)</f>
        <v>60</v>
      </c>
      <c r="BN2" s="29"/>
      <c r="BO2" s="29"/>
      <c r="BP2" s="29"/>
      <c r="BQ2" s="29"/>
      <c r="BR2" s="29"/>
      <c r="BS2" s="29"/>
      <c r="BT2" s="29"/>
      <c r="BU2" s="29"/>
      <c r="BV2" s="15">
        <f t="shared" ref="BV2:BV33" si="0">SUM(BM2:BU2)</f>
        <v>0</v>
      </c>
      <c r="BW2" s="24">
        <v>0</v>
      </c>
      <c r="CA2" s="27">
        <f>SUM(BX2:BZ2)</f>
        <v>0</v>
      </c>
      <c r="CB2" s="36">
        <f>SUM(F2,AE2,AN2,AX2,BK2,BV2,BW2,CA2)</f>
        <v>10</v>
      </c>
      <c r="CC2" s="28">
        <f>MAX(CB2:CB76)</f>
        <v>910</v>
      </c>
    </row>
    <row r="3" spans="1:81" s="28" customFormat="1" ht="15.75">
      <c r="A3" s="42" t="s">
        <v>130</v>
      </c>
      <c r="B3" s="42" t="s">
        <v>177</v>
      </c>
      <c r="C3" s="43">
        <v>10</v>
      </c>
      <c r="D3" s="29">
        <v>20</v>
      </c>
      <c r="E3" s="29">
        <v>20</v>
      </c>
      <c r="F3" s="15">
        <f t="shared" ref="F3:F33" si="1">SUM(C3:E3)</f>
        <v>50</v>
      </c>
      <c r="G3" s="18">
        <v>20</v>
      </c>
      <c r="H3" s="29">
        <v>20</v>
      </c>
      <c r="I3" s="29">
        <v>30</v>
      </c>
      <c r="J3" s="29"/>
      <c r="K3" s="29">
        <v>20</v>
      </c>
      <c r="L3" s="29"/>
      <c r="M3" s="29"/>
      <c r="N3" s="29">
        <v>20</v>
      </c>
      <c r="O3" s="29"/>
      <c r="P3" s="29">
        <v>20</v>
      </c>
      <c r="Q3" s="29"/>
      <c r="R3" s="29">
        <v>10</v>
      </c>
      <c r="S3" s="29" t="s">
        <v>264</v>
      </c>
      <c r="T3" s="29" t="s">
        <v>264</v>
      </c>
      <c r="U3" s="29" t="s">
        <v>264</v>
      </c>
      <c r="V3" s="29">
        <v>10</v>
      </c>
      <c r="W3" s="29"/>
      <c r="X3" s="29" t="s">
        <v>264</v>
      </c>
      <c r="Y3" s="29"/>
      <c r="Z3" s="29">
        <v>40</v>
      </c>
      <c r="AA3" s="29">
        <v>10</v>
      </c>
      <c r="AB3" s="29"/>
      <c r="AC3" s="29"/>
      <c r="AE3" s="15">
        <f t="shared" ref="AE3:AE66" si="2">SUM(G3:AD3)</f>
        <v>200</v>
      </c>
      <c r="AF3" s="15">
        <f t="shared" ref="AF3:AF66" si="3">IF(AE3&lt;170,170-AE3,0)</f>
        <v>0</v>
      </c>
      <c r="AG3" s="29">
        <v>20</v>
      </c>
      <c r="AH3" s="29">
        <v>20</v>
      </c>
      <c r="AI3" s="29" t="s">
        <v>264</v>
      </c>
      <c r="AJ3" s="29" t="s">
        <v>264</v>
      </c>
      <c r="AK3" s="29"/>
      <c r="AL3" s="29"/>
      <c r="AM3" s="29"/>
      <c r="AN3" s="15">
        <f t="shared" ref="AN3:AN66" si="4">SUM(AG3:AM3)</f>
        <v>40</v>
      </c>
      <c r="AO3" s="15">
        <f t="shared" ref="AO3:AO66" si="5">IF(AN3&lt;30,30-AN3,0)</f>
        <v>0</v>
      </c>
      <c r="AR3" s="28">
        <v>10</v>
      </c>
      <c r="AS3" s="28">
        <v>10</v>
      </c>
      <c r="AT3" s="28">
        <v>15</v>
      </c>
      <c r="AV3" s="28" t="s">
        <v>264</v>
      </c>
      <c r="AX3" s="27">
        <f t="shared" ref="AX3:AX66" si="6">SUM(AP3:AW3)</f>
        <v>35</v>
      </c>
      <c r="AY3" s="15">
        <f t="shared" ref="AY3:AY66" si="7">IF(AX3&lt;30,30-AX3,0)</f>
        <v>0</v>
      </c>
      <c r="AZ3" s="28">
        <v>20</v>
      </c>
      <c r="BA3" s="28">
        <v>20</v>
      </c>
      <c r="BK3" s="15">
        <f>SUM(AZ3:BJ3)</f>
        <v>40</v>
      </c>
      <c r="BL3" s="15">
        <f t="shared" ref="BL3:BL66" si="8">IF(BK3&lt;60,60-BK3,0)</f>
        <v>20</v>
      </c>
      <c r="BN3" s="29">
        <v>20</v>
      </c>
      <c r="BO3" s="29"/>
      <c r="BP3" s="29"/>
      <c r="BQ3" s="29"/>
      <c r="BR3" s="29">
        <v>20</v>
      </c>
      <c r="BS3" s="29"/>
      <c r="BT3" s="29"/>
      <c r="BU3" s="29"/>
      <c r="BV3" s="15">
        <f t="shared" si="0"/>
        <v>40</v>
      </c>
      <c r="BW3" s="24">
        <v>20</v>
      </c>
      <c r="BX3" s="28">
        <v>-5</v>
      </c>
      <c r="BZ3" s="28">
        <v>30</v>
      </c>
      <c r="CA3" s="27">
        <f t="shared" ref="CA3:CA66" si="9">SUM(BX3:BZ3)</f>
        <v>25</v>
      </c>
      <c r="CB3" s="36">
        <f>SUM(F3,AE3,AN3,AX3,BK3,BV3,BW3,CA3)</f>
        <v>450</v>
      </c>
    </row>
    <row r="4" spans="1:81" s="28" customFormat="1" ht="15.75">
      <c r="A4" s="42" t="s">
        <v>131</v>
      </c>
      <c r="B4" s="42" t="s">
        <v>178</v>
      </c>
      <c r="C4" s="43">
        <v>10</v>
      </c>
      <c r="D4" s="29"/>
      <c r="E4" s="29"/>
      <c r="F4" s="15">
        <f t="shared" si="1"/>
        <v>10</v>
      </c>
      <c r="G4" s="18"/>
      <c r="J4" s="29"/>
      <c r="K4" s="29">
        <v>20</v>
      </c>
      <c r="L4" s="29"/>
      <c r="M4" s="29"/>
      <c r="N4" s="29"/>
      <c r="O4" s="29"/>
      <c r="P4" s="29" t="s">
        <v>264</v>
      </c>
      <c r="Q4" s="29"/>
      <c r="R4" s="29"/>
      <c r="S4" s="29" t="s">
        <v>264</v>
      </c>
      <c r="T4" s="29" t="s">
        <v>264</v>
      </c>
      <c r="U4" s="29" t="s">
        <v>264</v>
      </c>
      <c r="V4" s="29"/>
      <c r="W4" s="29"/>
      <c r="X4" s="29" t="s">
        <v>264</v>
      </c>
      <c r="Y4" s="29"/>
      <c r="Z4" s="29"/>
      <c r="AA4" s="29"/>
      <c r="AB4" s="29"/>
      <c r="AC4" s="29"/>
      <c r="AE4" s="15">
        <f t="shared" si="2"/>
        <v>20</v>
      </c>
      <c r="AF4" s="15">
        <f t="shared" si="3"/>
        <v>150</v>
      </c>
      <c r="AG4" s="29"/>
      <c r="AH4" s="29" t="s">
        <v>264</v>
      </c>
      <c r="AI4" s="29" t="s">
        <v>264</v>
      </c>
      <c r="AJ4" s="29" t="s">
        <v>264</v>
      </c>
      <c r="AK4" s="29"/>
      <c r="AL4" s="29">
        <v>5</v>
      </c>
      <c r="AM4" s="29"/>
      <c r="AN4" s="15">
        <f t="shared" si="4"/>
        <v>5</v>
      </c>
      <c r="AO4" s="15">
        <f t="shared" si="5"/>
        <v>25</v>
      </c>
      <c r="AR4" s="28" t="s">
        <v>264</v>
      </c>
      <c r="AT4" s="28" t="s">
        <v>264</v>
      </c>
      <c r="AV4" s="28" t="s">
        <v>264</v>
      </c>
      <c r="AX4" s="27">
        <f t="shared" si="6"/>
        <v>0</v>
      </c>
      <c r="AY4" s="15">
        <f t="shared" si="7"/>
        <v>30</v>
      </c>
      <c r="BA4" s="28" t="s">
        <v>264</v>
      </c>
      <c r="BD4" s="29"/>
      <c r="BE4" s="29"/>
      <c r="BF4" s="29"/>
      <c r="BG4" s="29"/>
      <c r="BH4" s="29"/>
      <c r="BI4" s="29"/>
      <c r="BJ4" s="29"/>
      <c r="BK4" s="15">
        <f>SUM(AZ4:BJ4)</f>
        <v>0</v>
      </c>
      <c r="BL4" s="15">
        <f t="shared" si="8"/>
        <v>60</v>
      </c>
      <c r="BN4" s="29"/>
      <c r="BO4" s="29"/>
      <c r="BP4" s="29"/>
      <c r="BQ4" s="29"/>
      <c r="BR4" s="29"/>
      <c r="BS4" s="29"/>
      <c r="BT4" s="29"/>
      <c r="BU4" s="29"/>
      <c r="BV4" s="15">
        <f t="shared" si="0"/>
        <v>0</v>
      </c>
      <c r="BW4" s="24">
        <v>0</v>
      </c>
      <c r="CA4" s="27">
        <f t="shared" si="9"/>
        <v>0</v>
      </c>
      <c r="CB4" s="36">
        <f>SUM(F4,AE4,AN4,AX4,BK4,BV4,BW4,CA4)</f>
        <v>35</v>
      </c>
    </row>
    <row r="5" spans="1:81" s="28" customFormat="1" ht="15.75">
      <c r="A5" s="42" t="s">
        <v>132</v>
      </c>
      <c r="B5" s="42" t="s">
        <v>179</v>
      </c>
      <c r="C5" s="43">
        <v>10</v>
      </c>
      <c r="D5" s="29">
        <v>20</v>
      </c>
      <c r="E5" s="29">
        <v>20</v>
      </c>
      <c r="F5" s="15">
        <f t="shared" si="1"/>
        <v>50</v>
      </c>
      <c r="G5" s="18"/>
      <c r="H5" s="28">
        <v>20</v>
      </c>
      <c r="J5" s="29">
        <v>30</v>
      </c>
      <c r="K5" s="29">
        <v>20</v>
      </c>
      <c r="L5" s="29">
        <v>40</v>
      </c>
      <c r="M5" s="29"/>
      <c r="N5" s="29">
        <v>20</v>
      </c>
      <c r="O5" s="29"/>
      <c r="P5" s="29" t="s">
        <v>264</v>
      </c>
      <c r="Q5" s="29"/>
      <c r="R5" s="29">
        <v>10</v>
      </c>
      <c r="S5" s="29" t="s">
        <v>264</v>
      </c>
      <c r="T5" s="29" t="s">
        <v>264</v>
      </c>
      <c r="U5" s="29">
        <v>40</v>
      </c>
      <c r="V5" s="29"/>
      <c r="W5" s="29"/>
      <c r="X5" s="29" t="s">
        <v>264</v>
      </c>
      <c r="Y5" s="29"/>
      <c r="Z5" s="29"/>
      <c r="AA5" s="29"/>
      <c r="AB5" s="29"/>
      <c r="AC5" s="29">
        <v>10</v>
      </c>
      <c r="AE5" s="15">
        <f t="shared" si="2"/>
        <v>190</v>
      </c>
      <c r="AF5" s="15">
        <f t="shared" si="3"/>
        <v>0</v>
      </c>
      <c r="AG5" s="29"/>
      <c r="AH5" s="29" t="s">
        <v>264</v>
      </c>
      <c r="AI5" s="29">
        <v>10</v>
      </c>
      <c r="AJ5" s="29" t="s">
        <v>264</v>
      </c>
      <c r="AK5" s="29">
        <v>10</v>
      </c>
      <c r="AL5" s="29">
        <v>5</v>
      </c>
      <c r="AM5" s="29">
        <v>5</v>
      </c>
      <c r="AN5" s="15">
        <f t="shared" si="4"/>
        <v>30</v>
      </c>
      <c r="AO5" s="15">
        <f t="shared" si="5"/>
        <v>0</v>
      </c>
      <c r="AP5" s="29"/>
      <c r="AQ5" s="29"/>
      <c r="AR5" s="28">
        <v>10</v>
      </c>
      <c r="AT5" s="28">
        <v>10</v>
      </c>
      <c r="AV5" s="28">
        <v>10</v>
      </c>
      <c r="AX5" s="27">
        <f t="shared" si="6"/>
        <v>30</v>
      </c>
      <c r="AY5" s="15">
        <f t="shared" si="7"/>
        <v>0</v>
      </c>
      <c r="AZ5" s="28">
        <v>20</v>
      </c>
      <c r="BA5" s="28" t="s">
        <v>264</v>
      </c>
      <c r="BC5" s="28">
        <v>20</v>
      </c>
      <c r="BD5" s="29"/>
      <c r="BE5" s="29"/>
      <c r="BF5" s="29">
        <v>20</v>
      </c>
      <c r="BG5" s="29"/>
      <c r="BH5" s="29"/>
      <c r="BI5" s="29"/>
      <c r="BJ5" s="29"/>
      <c r="BK5" s="15">
        <f>SUM(AZ5:BJ5)</f>
        <v>60</v>
      </c>
      <c r="BL5" s="15">
        <f t="shared" si="8"/>
        <v>0</v>
      </c>
      <c r="BN5" s="29"/>
      <c r="BO5" s="29"/>
      <c r="BP5" s="29">
        <v>20</v>
      </c>
      <c r="BQ5" s="29"/>
      <c r="BR5" s="29"/>
      <c r="BS5" s="29"/>
      <c r="BT5" s="29">
        <v>20</v>
      </c>
      <c r="BU5" s="29">
        <v>5</v>
      </c>
      <c r="BV5" s="15">
        <f t="shared" si="0"/>
        <v>45</v>
      </c>
      <c r="BW5" s="24">
        <v>20</v>
      </c>
      <c r="CA5" s="27">
        <f t="shared" si="9"/>
        <v>0</v>
      </c>
      <c r="CB5" s="36">
        <f>SUM(F5,AE5,AN5,AX5,BK5,BV5,BW5,CA5)</f>
        <v>425</v>
      </c>
    </row>
    <row r="6" spans="1:81" s="28" customFormat="1" ht="15.75">
      <c r="A6" s="42" t="s">
        <v>28</v>
      </c>
      <c r="B6" s="42" t="s">
        <v>29</v>
      </c>
      <c r="C6" s="43">
        <v>10</v>
      </c>
      <c r="D6" s="29">
        <v>20</v>
      </c>
      <c r="E6" s="29">
        <v>20</v>
      </c>
      <c r="F6" s="15">
        <f t="shared" si="1"/>
        <v>50</v>
      </c>
      <c r="G6" s="18"/>
      <c r="I6" s="28">
        <v>30</v>
      </c>
      <c r="J6" s="29">
        <v>30</v>
      </c>
      <c r="K6" s="29">
        <v>20</v>
      </c>
      <c r="L6" s="29"/>
      <c r="M6" s="29"/>
      <c r="N6" s="29"/>
      <c r="O6" s="29"/>
      <c r="P6" s="28" t="s">
        <v>264</v>
      </c>
      <c r="S6" s="28">
        <v>20</v>
      </c>
      <c r="T6" s="28" t="s">
        <v>264</v>
      </c>
      <c r="U6" s="28">
        <v>40</v>
      </c>
      <c r="X6" s="29">
        <v>40</v>
      </c>
      <c r="Y6" s="29"/>
      <c r="Z6" s="29">
        <v>40</v>
      </c>
      <c r="AA6" s="29"/>
      <c r="AE6" s="15">
        <f t="shared" si="2"/>
        <v>220</v>
      </c>
      <c r="AF6" s="15">
        <f t="shared" si="3"/>
        <v>0</v>
      </c>
      <c r="AG6" s="29"/>
      <c r="AH6" s="29" t="s">
        <v>264</v>
      </c>
      <c r="AI6" s="29">
        <v>10</v>
      </c>
      <c r="AJ6" s="29">
        <v>10</v>
      </c>
      <c r="AK6" s="29">
        <v>10</v>
      </c>
      <c r="AL6" s="29"/>
      <c r="AM6" s="29"/>
      <c r="AN6" s="15">
        <f t="shared" si="4"/>
        <v>30</v>
      </c>
      <c r="AO6" s="15">
        <f t="shared" si="5"/>
        <v>0</v>
      </c>
      <c r="AR6" s="28">
        <v>10</v>
      </c>
      <c r="AS6" s="28">
        <v>10</v>
      </c>
      <c r="AT6" s="28">
        <v>10</v>
      </c>
      <c r="AV6" s="28" t="s">
        <v>264</v>
      </c>
      <c r="AX6" s="27">
        <f t="shared" si="6"/>
        <v>30</v>
      </c>
      <c r="AY6" s="15">
        <f t="shared" si="7"/>
        <v>0</v>
      </c>
      <c r="AZ6" s="28">
        <v>20</v>
      </c>
      <c r="BA6" s="28">
        <v>20</v>
      </c>
      <c r="BD6" s="29"/>
      <c r="BE6" s="29">
        <v>20</v>
      </c>
      <c r="BF6" s="29"/>
      <c r="BG6" s="29"/>
      <c r="BH6" s="29"/>
      <c r="BI6" s="29"/>
      <c r="BJ6" s="29"/>
      <c r="BK6" s="15">
        <f>SUM(AZ6:BJ6)</f>
        <v>60</v>
      </c>
      <c r="BL6" s="15">
        <f t="shared" si="8"/>
        <v>0</v>
      </c>
      <c r="BN6" s="29"/>
      <c r="BO6" s="29">
        <v>20</v>
      </c>
      <c r="BP6" s="29"/>
      <c r="BQ6" s="29">
        <v>20</v>
      </c>
      <c r="BR6" s="29"/>
      <c r="BS6" s="29"/>
      <c r="BT6" s="29"/>
      <c r="BU6" s="29"/>
      <c r="BV6" s="15">
        <f t="shared" si="0"/>
        <v>40</v>
      </c>
      <c r="BW6" s="24">
        <v>20</v>
      </c>
      <c r="BZ6" s="28">
        <v>5</v>
      </c>
      <c r="CA6" s="27">
        <f t="shared" si="9"/>
        <v>5</v>
      </c>
      <c r="CB6" s="36">
        <f>SUM(F6,AE6,AN6,AX6,BK6,BV6,BW6,CA6)</f>
        <v>455</v>
      </c>
    </row>
    <row r="7" spans="1:81" s="28" customFormat="1" ht="15.75">
      <c r="A7" s="42" t="s">
        <v>83</v>
      </c>
      <c r="B7" s="42" t="s">
        <v>180</v>
      </c>
      <c r="C7" s="43">
        <v>10</v>
      </c>
      <c r="D7" s="29"/>
      <c r="E7" s="29"/>
      <c r="F7" s="15">
        <f t="shared" si="1"/>
        <v>10</v>
      </c>
      <c r="G7" s="18"/>
      <c r="J7" s="28">
        <v>0</v>
      </c>
      <c r="K7" s="28">
        <v>0</v>
      </c>
      <c r="L7" s="29"/>
      <c r="M7" s="28">
        <v>0</v>
      </c>
      <c r="N7" s="29"/>
      <c r="O7" s="29"/>
      <c r="P7" s="29" t="s">
        <v>264</v>
      </c>
      <c r="Q7" s="29"/>
      <c r="R7" s="29"/>
      <c r="S7" s="29" t="s">
        <v>264</v>
      </c>
      <c r="T7" s="29" t="s">
        <v>264</v>
      </c>
      <c r="U7" s="29" t="s">
        <v>264</v>
      </c>
      <c r="V7" s="29"/>
      <c r="W7" s="29"/>
      <c r="X7" s="29" t="s">
        <v>264</v>
      </c>
      <c r="Y7" s="29"/>
      <c r="Z7" s="29"/>
      <c r="AA7" s="29"/>
      <c r="AB7" s="29"/>
      <c r="AC7" s="29"/>
      <c r="AE7" s="15">
        <f t="shared" si="2"/>
        <v>0</v>
      </c>
      <c r="AF7" s="15">
        <f t="shared" si="3"/>
        <v>170</v>
      </c>
      <c r="AG7" s="29"/>
      <c r="AH7" s="29" t="s">
        <v>264</v>
      </c>
      <c r="AI7" s="29" t="s">
        <v>264</v>
      </c>
      <c r="AJ7" s="29" t="s">
        <v>264</v>
      </c>
      <c r="AK7" s="29"/>
      <c r="AL7" s="29"/>
      <c r="AM7" s="29"/>
      <c r="AN7" s="15">
        <f t="shared" si="4"/>
        <v>0</v>
      </c>
      <c r="AO7" s="15">
        <f t="shared" si="5"/>
        <v>30</v>
      </c>
      <c r="AR7" s="28">
        <v>0</v>
      </c>
      <c r="AT7" s="28" t="s">
        <v>264</v>
      </c>
      <c r="AV7" s="28" t="s">
        <v>264</v>
      </c>
      <c r="AX7" s="27">
        <f t="shared" si="6"/>
        <v>0</v>
      </c>
      <c r="AY7" s="15">
        <f t="shared" si="7"/>
        <v>30</v>
      </c>
      <c r="AZ7" s="28">
        <v>0</v>
      </c>
      <c r="BA7" s="28" t="s">
        <v>264</v>
      </c>
      <c r="BD7" s="29"/>
      <c r="BE7" s="29"/>
      <c r="BF7" s="29"/>
      <c r="BG7" s="29"/>
      <c r="BH7" s="29"/>
      <c r="BI7" s="29"/>
      <c r="BJ7" s="29"/>
      <c r="BK7" s="15">
        <f>SUM(AZ7:BJ7)</f>
        <v>0</v>
      </c>
      <c r="BL7" s="15">
        <f t="shared" si="8"/>
        <v>60</v>
      </c>
      <c r="BN7" s="29"/>
      <c r="BO7" s="29"/>
      <c r="BP7" s="29"/>
      <c r="BQ7" s="29"/>
      <c r="BR7" s="29"/>
      <c r="BS7" s="29"/>
      <c r="BT7" s="29"/>
      <c r="BU7" s="29"/>
      <c r="BV7" s="15">
        <f t="shared" si="0"/>
        <v>0</v>
      </c>
      <c r="BW7" s="24">
        <v>0</v>
      </c>
      <c r="CA7" s="27">
        <f t="shared" si="9"/>
        <v>0</v>
      </c>
      <c r="CB7" s="36">
        <f>SUM(F7,AE7,AN7,AX7,BK7,BV7,BW7,CA7)</f>
        <v>10</v>
      </c>
    </row>
    <row r="8" spans="1:81" s="28" customFormat="1" ht="15.75">
      <c r="A8" s="42" t="s">
        <v>133</v>
      </c>
      <c r="B8" s="42" t="s">
        <v>181</v>
      </c>
      <c r="C8" s="43">
        <v>10</v>
      </c>
      <c r="D8" s="29">
        <v>20</v>
      </c>
      <c r="E8" s="29">
        <v>20</v>
      </c>
      <c r="F8" s="15">
        <f t="shared" si="1"/>
        <v>50</v>
      </c>
      <c r="G8" s="18"/>
      <c r="H8" s="28">
        <v>20</v>
      </c>
      <c r="I8" s="28">
        <v>30</v>
      </c>
      <c r="J8" s="29">
        <v>30</v>
      </c>
      <c r="K8" s="29"/>
      <c r="L8" s="29">
        <v>40</v>
      </c>
      <c r="M8" s="29"/>
      <c r="N8" s="29"/>
      <c r="O8" s="29">
        <v>20</v>
      </c>
      <c r="P8" s="29" t="s">
        <v>264</v>
      </c>
      <c r="Q8" s="29"/>
      <c r="R8" s="29">
        <v>10</v>
      </c>
      <c r="S8" s="29" t="s">
        <v>264</v>
      </c>
      <c r="T8" s="29">
        <v>20</v>
      </c>
      <c r="U8" s="29">
        <v>40</v>
      </c>
      <c r="V8" s="29"/>
      <c r="W8" s="29">
        <v>40</v>
      </c>
      <c r="X8" s="29">
        <v>40</v>
      </c>
      <c r="Y8" s="29">
        <v>20</v>
      </c>
      <c r="Z8" s="29">
        <v>40</v>
      </c>
      <c r="AA8" s="29">
        <v>10</v>
      </c>
      <c r="AB8" s="29"/>
      <c r="AC8" s="29"/>
      <c r="AE8" s="15">
        <f t="shared" si="2"/>
        <v>360</v>
      </c>
      <c r="AF8" s="15">
        <f t="shared" si="3"/>
        <v>0</v>
      </c>
      <c r="AG8" s="29">
        <v>20</v>
      </c>
      <c r="AH8" s="29">
        <v>20</v>
      </c>
      <c r="AI8" s="29" t="s">
        <v>264</v>
      </c>
      <c r="AJ8" s="29">
        <v>10</v>
      </c>
      <c r="AK8" s="29">
        <v>10</v>
      </c>
      <c r="AL8" s="29"/>
      <c r="AM8" s="29"/>
      <c r="AN8" s="15">
        <f t="shared" si="4"/>
        <v>60</v>
      </c>
      <c r="AO8" s="15">
        <f t="shared" si="5"/>
        <v>0</v>
      </c>
      <c r="AQ8" s="28">
        <v>10</v>
      </c>
      <c r="AR8" s="28">
        <v>10</v>
      </c>
      <c r="AT8" s="28" t="s">
        <v>264</v>
      </c>
      <c r="AV8" s="28">
        <v>10</v>
      </c>
      <c r="AX8" s="27">
        <f t="shared" si="6"/>
        <v>30</v>
      </c>
      <c r="AY8" s="15">
        <f t="shared" si="7"/>
        <v>0</v>
      </c>
      <c r="AZ8" s="28">
        <v>20</v>
      </c>
      <c r="BA8" s="28" t="s">
        <v>264</v>
      </c>
      <c r="BB8" s="28">
        <v>20</v>
      </c>
      <c r="BC8" s="28">
        <v>20</v>
      </c>
      <c r="BD8" s="29">
        <v>20</v>
      </c>
      <c r="BE8" s="29"/>
      <c r="BF8" s="29"/>
      <c r="BG8" s="29">
        <v>20</v>
      </c>
      <c r="BH8" s="29"/>
      <c r="BI8" s="29">
        <v>20</v>
      </c>
      <c r="BJ8" s="29"/>
      <c r="BK8" s="15">
        <f>SUM(AZ8:BJ8)</f>
        <v>120</v>
      </c>
      <c r="BL8" s="15">
        <f t="shared" si="8"/>
        <v>0</v>
      </c>
      <c r="BM8" s="28">
        <v>20</v>
      </c>
      <c r="BN8" s="29"/>
      <c r="BO8" s="29"/>
      <c r="BP8" s="29"/>
      <c r="BQ8" s="29"/>
      <c r="BR8" s="29"/>
      <c r="BS8" s="29">
        <v>40</v>
      </c>
      <c r="BT8" s="29"/>
      <c r="BU8" s="29"/>
      <c r="BV8" s="15">
        <f t="shared" si="0"/>
        <v>60</v>
      </c>
      <c r="BW8" s="24">
        <v>20</v>
      </c>
      <c r="BX8" s="28">
        <v>-5</v>
      </c>
      <c r="CA8" s="27">
        <f t="shared" si="9"/>
        <v>-5</v>
      </c>
      <c r="CB8" s="36">
        <f>SUM(F8,AE8,AN8,AX8,BK8,BV8,BW8,CA8)</f>
        <v>695</v>
      </c>
    </row>
    <row r="9" spans="1:81" s="28" customFormat="1" ht="15.75">
      <c r="A9" s="42" t="s">
        <v>134</v>
      </c>
      <c r="B9" s="42" t="s">
        <v>182</v>
      </c>
      <c r="C9" s="43">
        <v>10</v>
      </c>
      <c r="D9" s="29">
        <v>20</v>
      </c>
      <c r="E9" s="28">
        <v>20</v>
      </c>
      <c r="F9" s="15">
        <f t="shared" si="1"/>
        <v>50</v>
      </c>
      <c r="G9" s="18"/>
      <c r="H9" s="29">
        <v>20</v>
      </c>
      <c r="I9" s="28">
        <v>30</v>
      </c>
      <c r="J9" s="29">
        <v>30</v>
      </c>
      <c r="K9" s="29">
        <v>20</v>
      </c>
      <c r="L9" s="29">
        <v>40</v>
      </c>
      <c r="M9" s="29"/>
      <c r="N9" s="29"/>
      <c r="O9" s="29">
        <v>20</v>
      </c>
      <c r="P9" s="28">
        <v>20</v>
      </c>
      <c r="S9" s="28">
        <v>20</v>
      </c>
      <c r="T9" s="28" t="s">
        <v>264</v>
      </c>
      <c r="U9" s="28" t="s">
        <v>264</v>
      </c>
      <c r="X9" s="29" t="s">
        <v>264</v>
      </c>
      <c r="Y9" s="29"/>
      <c r="Z9" s="29"/>
      <c r="AA9" s="29"/>
      <c r="AB9" s="29"/>
      <c r="AC9" s="29"/>
      <c r="AE9" s="15">
        <f t="shared" si="2"/>
        <v>200</v>
      </c>
      <c r="AF9" s="15">
        <f t="shared" si="3"/>
        <v>0</v>
      </c>
      <c r="AG9" s="29">
        <v>20</v>
      </c>
      <c r="AH9" s="29" t="s">
        <v>264</v>
      </c>
      <c r="AI9" s="29" t="s">
        <v>264</v>
      </c>
      <c r="AJ9" s="29">
        <v>10</v>
      </c>
      <c r="AK9" s="29">
        <v>10</v>
      </c>
      <c r="AL9" s="29"/>
      <c r="AM9" s="29"/>
      <c r="AN9" s="15">
        <f t="shared" si="4"/>
        <v>40</v>
      </c>
      <c r="AO9" s="15">
        <f t="shared" si="5"/>
        <v>0</v>
      </c>
      <c r="AP9" s="29"/>
      <c r="AQ9" s="29"/>
      <c r="AR9" s="28">
        <v>10</v>
      </c>
      <c r="AT9" s="28">
        <v>10</v>
      </c>
      <c r="AU9" s="28">
        <v>15</v>
      </c>
      <c r="AV9" s="28" t="s">
        <v>264</v>
      </c>
      <c r="AX9" s="27">
        <f t="shared" si="6"/>
        <v>35</v>
      </c>
      <c r="AY9" s="15">
        <f t="shared" si="7"/>
        <v>0</v>
      </c>
      <c r="AZ9" s="28">
        <v>20</v>
      </c>
      <c r="BA9" s="28">
        <v>20</v>
      </c>
      <c r="BD9" s="29"/>
      <c r="BE9" s="29">
        <v>20</v>
      </c>
      <c r="BF9" s="29"/>
      <c r="BG9" s="29"/>
      <c r="BH9" s="29"/>
      <c r="BI9" s="29"/>
      <c r="BJ9" s="29"/>
      <c r="BK9" s="15">
        <f>SUM(AZ9:BJ9)</f>
        <v>60</v>
      </c>
      <c r="BL9" s="15">
        <f t="shared" si="8"/>
        <v>0</v>
      </c>
      <c r="BN9" s="29">
        <v>20</v>
      </c>
      <c r="BO9" s="29"/>
      <c r="BP9" s="29">
        <v>20</v>
      </c>
      <c r="BQ9" s="29"/>
      <c r="BR9" s="29"/>
      <c r="BS9" s="29"/>
      <c r="BT9" s="29"/>
      <c r="BU9" s="29"/>
      <c r="BV9" s="15">
        <f t="shared" si="0"/>
        <v>40</v>
      </c>
      <c r="BW9" s="24">
        <v>20</v>
      </c>
      <c r="BY9" s="28">
        <v>5</v>
      </c>
      <c r="BZ9" s="28">
        <v>20</v>
      </c>
      <c r="CA9" s="27">
        <f t="shared" si="9"/>
        <v>25</v>
      </c>
      <c r="CB9" s="36">
        <f>SUM(F9,AE9,AN9,AX9,BK9,BV9,BW9,CA9)</f>
        <v>470</v>
      </c>
    </row>
    <row r="10" spans="1:81" s="28" customFormat="1" ht="15.75">
      <c r="A10" s="42" t="s">
        <v>135</v>
      </c>
      <c r="B10" s="42" t="s">
        <v>98</v>
      </c>
      <c r="C10" s="43">
        <v>10</v>
      </c>
      <c r="D10" s="29">
        <v>20</v>
      </c>
      <c r="E10" s="28">
        <v>20</v>
      </c>
      <c r="F10" s="15">
        <f t="shared" si="1"/>
        <v>50</v>
      </c>
      <c r="G10" s="18"/>
      <c r="I10" s="28">
        <v>30</v>
      </c>
      <c r="J10" s="29">
        <v>30</v>
      </c>
      <c r="K10" s="29"/>
      <c r="L10" s="29">
        <v>40</v>
      </c>
      <c r="M10" s="29"/>
      <c r="N10" s="29">
        <v>20</v>
      </c>
      <c r="O10" s="29"/>
      <c r="P10" s="28" t="s">
        <v>264</v>
      </c>
      <c r="R10" s="28">
        <v>10</v>
      </c>
      <c r="S10" s="28">
        <v>20</v>
      </c>
      <c r="T10" s="28" t="s">
        <v>264</v>
      </c>
      <c r="U10" s="28">
        <v>40</v>
      </c>
      <c r="V10" s="28">
        <v>10</v>
      </c>
      <c r="X10" s="29">
        <v>40</v>
      </c>
      <c r="Y10" s="29"/>
      <c r="Z10" s="29"/>
      <c r="AA10" s="29"/>
      <c r="AE10" s="15">
        <f t="shared" si="2"/>
        <v>240</v>
      </c>
      <c r="AF10" s="15">
        <f>IF(AE10&lt;170,170-AE10,0)</f>
        <v>0</v>
      </c>
      <c r="AG10" s="29">
        <v>20</v>
      </c>
      <c r="AH10" s="29">
        <v>20</v>
      </c>
      <c r="AI10" s="29"/>
      <c r="AJ10" s="29" t="s">
        <v>264</v>
      </c>
      <c r="AK10" s="29"/>
      <c r="AL10" s="29"/>
      <c r="AM10" s="29"/>
      <c r="AN10" s="15">
        <f t="shared" si="4"/>
        <v>40</v>
      </c>
      <c r="AO10" s="15">
        <f t="shared" si="5"/>
        <v>0</v>
      </c>
      <c r="AQ10" s="28">
        <v>10</v>
      </c>
      <c r="AR10" s="28">
        <v>10</v>
      </c>
      <c r="AT10" s="28" t="s">
        <v>264</v>
      </c>
      <c r="AV10" s="28">
        <v>10</v>
      </c>
      <c r="AX10" s="27">
        <f t="shared" si="6"/>
        <v>30</v>
      </c>
      <c r="AY10" s="15">
        <f t="shared" si="7"/>
        <v>0</v>
      </c>
      <c r="AZ10" s="28">
        <v>20</v>
      </c>
      <c r="BA10" s="28">
        <v>20</v>
      </c>
      <c r="BD10" s="71">
        <v>20</v>
      </c>
      <c r="BE10" s="29"/>
      <c r="BF10" s="29"/>
      <c r="BG10" s="29"/>
      <c r="BH10" s="29"/>
      <c r="BI10" s="29">
        <v>20</v>
      </c>
      <c r="BJ10" s="29"/>
      <c r="BK10" s="15">
        <f>SUM(AZ10:BJ10)</f>
        <v>80</v>
      </c>
      <c r="BL10" s="15">
        <f t="shared" si="8"/>
        <v>0</v>
      </c>
      <c r="BM10" s="28">
        <v>20</v>
      </c>
      <c r="BN10" s="29"/>
      <c r="BO10" s="29"/>
      <c r="BP10" s="29"/>
      <c r="BQ10" s="29"/>
      <c r="BR10" s="29"/>
      <c r="BS10" s="29">
        <v>40</v>
      </c>
      <c r="BT10" s="29"/>
      <c r="BU10" s="29"/>
      <c r="BV10" s="15">
        <f t="shared" si="0"/>
        <v>60</v>
      </c>
      <c r="BW10" s="24">
        <v>20</v>
      </c>
      <c r="BX10" s="28">
        <v>-5</v>
      </c>
      <c r="CA10" s="27">
        <f t="shared" si="9"/>
        <v>-5</v>
      </c>
      <c r="CB10" s="36">
        <f>SUM(F10,AE10,AN10,AX10,BK10,BV10,BW10,CA10)</f>
        <v>515</v>
      </c>
    </row>
    <row r="11" spans="1:81" s="28" customFormat="1" ht="15.75">
      <c r="A11" s="42" t="s">
        <v>136</v>
      </c>
      <c r="B11" s="42" t="s">
        <v>183</v>
      </c>
      <c r="C11" s="43">
        <v>10</v>
      </c>
      <c r="D11" s="29">
        <v>20</v>
      </c>
      <c r="E11" s="28">
        <v>20</v>
      </c>
      <c r="F11" s="15">
        <f t="shared" si="1"/>
        <v>50</v>
      </c>
      <c r="G11" s="18"/>
      <c r="J11" s="29"/>
      <c r="K11" s="29"/>
      <c r="L11" s="29"/>
      <c r="M11" s="29">
        <v>20</v>
      </c>
      <c r="N11" s="29"/>
      <c r="O11" s="29"/>
      <c r="P11" s="29">
        <v>20</v>
      </c>
      <c r="Q11" s="29"/>
      <c r="R11" s="29"/>
      <c r="S11" s="29" t="s">
        <v>264</v>
      </c>
      <c r="T11" s="29" t="s">
        <v>264</v>
      </c>
      <c r="U11" s="29">
        <v>40</v>
      </c>
      <c r="V11" s="29">
        <v>10</v>
      </c>
      <c r="W11" s="29">
        <v>40</v>
      </c>
      <c r="X11" s="29">
        <v>40</v>
      </c>
      <c r="Y11" s="29"/>
      <c r="Z11" s="29">
        <v>40</v>
      </c>
      <c r="AA11" s="29"/>
      <c r="AB11" s="29"/>
      <c r="AC11" s="29"/>
      <c r="AE11" s="15">
        <f t="shared" si="2"/>
        <v>210</v>
      </c>
      <c r="AF11" s="15">
        <f t="shared" si="3"/>
        <v>0</v>
      </c>
      <c r="AG11" s="29"/>
      <c r="AH11" s="29">
        <v>20</v>
      </c>
      <c r="AI11" s="29">
        <v>10</v>
      </c>
      <c r="AJ11" s="29" t="s">
        <v>264</v>
      </c>
      <c r="AK11" s="29"/>
      <c r="AL11" s="29"/>
      <c r="AM11" s="29"/>
      <c r="AN11" s="15">
        <f t="shared" si="4"/>
        <v>30</v>
      </c>
      <c r="AO11" s="15">
        <f t="shared" si="5"/>
        <v>0</v>
      </c>
      <c r="AP11" s="28">
        <v>10</v>
      </c>
      <c r="AQ11" s="28">
        <v>10</v>
      </c>
      <c r="AR11" s="28">
        <v>10</v>
      </c>
      <c r="AT11" s="28">
        <v>10</v>
      </c>
      <c r="AV11" s="28" t="s">
        <v>264</v>
      </c>
      <c r="AX11" s="27">
        <f t="shared" si="6"/>
        <v>40</v>
      </c>
      <c r="AY11" s="15">
        <f t="shared" si="7"/>
        <v>0</v>
      </c>
      <c r="AZ11" s="28">
        <v>20</v>
      </c>
      <c r="BA11" s="28">
        <v>20</v>
      </c>
      <c r="BD11" s="29"/>
      <c r="BE11" s="29">
        <v>20</v>
      </c>
      <c r="BF11" s="29"/>
      <c r="BG11" s="29"/>
      <c r="BH11" s="29"/>
      <c r="BI11" s="29"/>
      <c r="BJ11" s="29"/>
      <c r="BK11" s="15">
        <f>SUM(AZ11:BJ11)</f>
        <v>60</v>
      </c>
      <c r="BL11" s="15">
        <f t="shared" si="8"/>
        <v>0</v>
      </c>
      <c r="BM11" s="28">
        <v>20</v>
      </c>
      <c r="BN11" s="29"/>
      <c r="BO11" s="29">
        <v>20</v>
      </c>
      <c r="BP11" s="29"/>
      <c r="BQ11" s="29"/>
      <c r="BR11" s="29"/>
      <c r="BS11" s="29"/>
      <c r="BT11" s="29"/>
      <c r="BU11" s="29"/>
      <c r="BV11" s="15">
        <f t="shared" si="0"/>
        <v>40</v>
      </c>
      <c r="BW11" s="24">
        <v>20</v>
      </c>
      <c r="CA11" s="27">
        <f t="shared" si="9"/>
        <v>0</v>
      </c>
      <c r="CB11" s="36">
        <f>SUM(F11,AE11,AN11,AX11,BK11,BV11,BW11,CA11)</f>
        <v>450</v>
      </c>
    </row>
    <row r="12" spans="1:81" s="28" customFormat="1" ht="15.75">
      <c r="A12" s="42" t="s">
        <v>56</v>
      </c>
      <c r="B12" s="42" t="s">
        <v>69</v>
      </c>
      <c r="C12" s="43">
        <v>10</v>
      </c>
      <c r="D12" s="29">
        <v>20</v>
      </c>
      <c r="E12" s="28">
        <v>20</v>
      </c>
      <c r="F12" s="15">
        <f t="shared" si="1"/>
        <v>50</v>
      </c>
      <c r="G12" s="18"/>
      <c r="J12" s="29"/>
      <c r="L12" s="29">
        <v>40</v>
      </c>
      <c r="M12" s="29"/>
      <c r="N12" s="29"/>
      <c r="O12" s="29"/>
      <c r="P12" s="28" t="s">
        <v>264</v>
      </c>
      <c r="Q12" s="28">
        <v>10</v>
      </c>
      <c r="S12" s="28">
        <v>20</v>
      </c>
      <c r="T12" s="28">
        <v>20</v>
      </c>
      <c r="U12" s="28">
        <v>40</v>
      </c>
      <c r="X12" s="29">
        <v>40</v>
      </c>
      <c r="Y12" s="29"/>
      <c r="Z12" s="29">
        <v>40</v>
      </c>
      <c r="AA12" s="29"/>
      <c r="AE12" s="15">
        <f t="shared" si="2"/>
        <v>210</v>
      </c>
      <c r="AF12" s="15">
        <f t="shared" si="3"/>
        <v>0</v>
      </c>
      <c r="AG12" s="31"/>
      <c r="AH12" s="29">
        <v>20</v>
      </c>
      <c r="AI12" s="29" t="s">
        <v>264</v>
      </c>
      <c r="AJ12" s="29">
        <v>10</v>
      </c>
      <c r="AK12" s="29">
        <v>10</v>
      </c>
      <c r="AL12" s="29"/>
      <c r="AM12" s="29"/>
      <c r="AN12" s="15">
        <f t="shared" si="4"/>
        <v>40</v>
      </c>
      <c r="AO12" s="15">
        <f t="shared" si="5"/>
        <v>0</v>
      </c>
      <c r="AR12" s="28">
        <v>10</v>
      </c>
      <c r="AS12" s="28">
        <v>10</v>
      </c>
      <c r="AT12" s="28" t="s">
        <v>264</v>
      </c>
      <c r="AU12" s="28">
        <v>15</v>
      </c>
      <c r="AV12" s="28" t="s">
        <v>264</v>
      </c>
      <c r="AX12" s="27">
        <f t="shared" si="6"/>
        <v>35</v>
      </c>
      <c r="AY12" s="15">
        <f t="shared" si="7"/>
        <v>0</v>
      </c>
      <c r="AZ12" s="28">
        <v>20</v>
      </c>
      <c r="BA12" s="28">
        <v>20</v>
      </c>
      <c r="BD12" s="29"/>
      <c r="BE12" s="29"/>
      <c r="BF12" s="29"/>
      <c r="BG12" s="29"/>
      <c r="BH12" s="29"/>
      <c r="BI12" s="29"/>
      <c r="BJ12" s="29">
        <v>20</v>
      </c>
      <c r="BK12" s="15">
        <f>SUM(AZ12:BJ12)</f>
        <v>60</v>
      </c>
      <c r="BL12" s="15">
        <f t="shared" si="8"/>
        <v>0</v>
      </c>
      <c r="BN12" s="29"/>
      <c r="BO12" s="29"/>
      <c r="BP12" s="29"/>
      <c r="BQ12" s="29">
        <v>20</v>
      </c>
      <c r="BR12" s="29">
        <v>20</v>
      </c>
      <c r="BS12" s="29"/>
      <c r="BT12" s="29"/>
      <c r="BU12" s="29"/>
      <c r="BV12" s="15">
        <f t="shared" si="0"/>
        <v>40</v>
      </c>
      <c r="BW12" s="24">
        <v>20</v>
      </c>
      <c r="BX12" s="28">
        <v>-25</v>
      </c>
      <c r="CA12" s="27">
        <f t="shared" si="9"/>
        <v>-25</v>
      </c>
      <c r="CB12" s="36">
        <f>SUM(F12,AE12,AN12,AX12,BK12,BV12,BW12,CA12)</f>
        <v>430</v>
      </c>
    </row>
    <row r="13" spans="1:81" s="28" customFormat="1" ht="15.75">
      <c r="A13" s="42" t="s">
        <v>57</v>
      </c>
      <c r="B13" s="42" t="s">
        <v>70</v>
      </c>
      <c r="C13" s="43">
        <v>10</v>
      </c>
      <c r="D13" s="29">
        <v>20</v>
      </c>
      <c r="E13" s="29">
        <v>20</v>
      </c>
      <c r="F13" s="15">
        <f t="shared" si="1"/>
        <v>50</v>
      </c>
      <c r="G13" s="18">
        <v>20</v>
      </c>
      <c r="H13" s="28">
        <v>20</v>
      </c>
      <c r="I13" s="28">
        <v>30</v>
      </c>
      <c r="J13" s="29">
        <v>30</v>
      </c>
      <c r="K13" s="29"/>
      <c r="L13" s="29"/>
      <c r="M13" s="29"/>
      <c r="N13" s="29"/>
      <c r="O13" s="29">
        <v>20</v>
      </c>
      <c r="P13" s="29">
        <v>20</v>
      </c>
      <c r="Q13" s="29"/>
      <c r="R13" s="29"/>
      <c r="S13" s="29">
        <v>20</v>
      </c>
      <c r="T13" s="29">
        <v>20</v>
      </c>
      <c r="U13" s="29">
        <v>40</v>
      </c>
      <c r="V13" s="29"/>
      <c r="W13" s="29"/>
      <c r="X13" s="29">
        <v>40</v>
      </c>
      <c r="Y13" s="29"/>
      <c r="Z13" s="29"/>
      <c r="AA13" s="29"/>
      <c r="AB13" s="29"/>
      <c r="AC13" s="29"/>
      <c r="AE13" s="15">
        <f t="shared" si="2"/>
        <v>260</v>
      </c>
      <c r="AF13" s="15">
        <f t="shared" si="3"/>
        <v>0</v>
      </c>
      <c r="AG13" s="29">
        <v>20</v>
      </c>
      <c r="AH13" s="29" t="s">
        <v>264</v>
      </c>
      <c r="AI13" s="29" t="s">
        <v>264</v>
      </c>
      <c r="AJ13" s="29">
        <v>10</v>
      </c>
      <c r="AK13" s="29">
        <v>10</v>
      </c>
      <c r="AL13" s="29"/>
      <c r="AM13" s="29"/>
      <c r="AN13" s="15">
        <f t="shared" si="4"/>
        <v>40</v>
      </c>
      <c r="AO13" s="15">
        <f t="shared" si="5"/>
        <v>0</v>
      </c>
      <c r="AP13" s="28">
        <v>10</v>
      </c>
      <c r="AR13" s="28">
        <v>10</v>
      </c>
      <c r="AT13" s="28">
        <v>15</v>
      </c>
      <c r="AV13" s="28" t="s">
        <v>264</v>
      </c>
      <c r="AW13" s="28">
        <v>10</v>
      </c>
      <c r="AX13" s="27">
        <f t="shared" si="6"/>
        <v>45</v>
      </c>
      <c r="AY13" s="15">
        <f t="shared" si="7"/>
        <v>0</v>
      </c>
      <c r="AZ13" s="28">
        <v>20</v>
      </c>
      <c r="BA13" s="28" t="s">
        <v>264</v>
      </c>
      <c r="BC13" s="28">
        <v>20</v>
      </c>
      <c r="BD13" s="29"/>
      <c r="BE13" s="29">
        <v>20</v>
      </c>
      <c r="BF13" s="29"/>
      <c r="BG13" s="29"/>
      <c r="BH13" s="29"/>
      <c r="BI13" s="29"/>
      <c r="BJ13" s="29"/>
      <c r="BK13" s="15">
        <f>SUM(AZ13:BJ13)</f>
        <v>60</v>
      </c>
      <c r="BL13" s="15">
        <f t="shared" si="8"/>
        <v>0</v>
      </c>
      <c r="BM13" s="28">
        <v>20</v>
      </c>
      <c r="BN13" s="29"/>
      <c r="BO13" s="29"/>
      <c r="BP13" s="29"/>
      <c r="BQ13" s="29">
        <v>20</v>
      </c>
      <c r="BR13" s="29"/>
      <c r="BS13" s="29"/>
      <c r="BT13" s="29"/>
      <c r="BU13" s="29"/>
      <c r="BV13" s="15">
        <f t="shared" si="0"/>
        <v>40</v>
      </c>
      <c r="BW13" s="24">
        <v>20</v>
      </c>
      <c r="BX13" s="28">
        <v>-5</v>
      </c>
      <c r="BY13" s="28">
        <v>15</v>
      </c>
      <c r="BZ13" s="28">
        <v>10</v>
      </c>
      <c r="CA13" s="27">
        <f t="shared" si="9"/>
        <v>20</v>
      </c>
      <c r="CB13" s="36">
        <f>SUM(F13,AE13,AN13,AX13,BK13,BV13,BW13,CA13)</f>
        <v>535</v>
      </c>
    </row>
    <row r="14" spans="1:81" s="28" customFormat="1" ht="15.75">
      <c r="A14" s="42" t="s">
        <v>32</v>
      </c>
      <c r="B14" s="42" t="s">
        <v>184</v>
      </c>
      <c r="C14" s="43">
        <v>10</v>
      </c>
      <c r="D14" s="29"/>
      <c r="E14" s="29"/>
      <c r="F14" s="15">
        <f t="shared" si="1"/>
        <v>10</v>
      </c>
      <c r="G14" s="18"/>
      <c r="J14" s="29"/>
      <c r="K14" s="29"/>
      <c r="L14" s="29"/>
      <c r="M14" s="29"/>
      <c r="N14" s="29"/>
      <c r="O14" s="29"/>
      <c r="P14" s="28" t="s">
        <v>264</v>
      </c>
      <c r="S14" s="28" t="s">
        <v>264</v>
      </c>
      <c r="T14" s="28" t="s">
        <v>264</v>
      </c>
      <c r="U14" s="28" t="s">
        <v>264</v>
      </c>
      <c r="X14" s="29" t="s">
        <v>264</v>
      </c>
      <c r="Y14" s="29"/>
      <c r="Z14" s="29"/>
      <c r="AA14" s="29"/>
      <c r="AE14" s="15">
        <f t="shared" si="2"/>
        <v>0</v>
      </c>
      <c r="AF14" s="15">
        <f t="shared" si="3"/>
        <v>170</v>
      </c>
      <c r="AG14" s="29"/>
      <c r="AH14" s="29" t="s">
        <v>264</v>
      </c>
      <c r="AI14" s="29" t="s">
        <v>264</v>
      </c>
      <c r="AJ14" s="29" t="s">
        <v>264</v>
      </c>
      <c r="AK14" s="29"/>
      <c r="AL14" s="29"/>
      <c r="AM14" s="29"/>
      <c r="AN14" s="15">
        <f t="shared" si="4"/>
        <v>0</v>
      </c>
      <c r="AO14" s="15">
        <f t="shared" si="5"/>
        <v>30</v>
      </c>
      <c r="AR14" s="28" t="s">
        <v>264</v>
      </c>
      <c r="AT14" s="28" t="s">
        <v>264</v>
      </c>
      <c r="AV14" s="28" t="s">
        <v>264</v>
      </c>
      <c r="AX14" s="27">
        <f t="shared" si="6"/>
        <v>0</v>
      </c>
      <c r="AY14" s="15">
        <f t="shared" si="7"/>
        <v>30</v>
      </c>
      <c r="BA14" s="28" t="s">
        <v>264</v>
      </c>
      <c r="BD14" s="29"/>
      <c r="BE14" s="29"/>
      <c r="BF14" s="29"/>
      <c r="BG14" s="29"/>
      <c r="BH14" s="29"/>
      <c r="BI14" s="29"/>
      <c r="BJ14" s="29"/>
      <c r="BK14" s="15">
        <f>SUM(AZ14:BJ14)</f>
        <v>0</v>
      </c>
      <c r="BL14" s="15">
        <f t="shared" si="8"/>
        <v>60</v>
      </c>
      <c r="BN14" s="29"/>
      <c r="BO14" s="29"/>
      <c r="BP14" s="29"/>
      <c r="BQ14" s="29"/>
      <c r="BR14" s="29"/>
      <c r="BS14" s="29"/>
      <c r="BT14" s="29"/>
      <c r="BU14" s="29"/>
      <c r="BV14" s="15">
        <f t="shared" si="0"/>
        <v>0</v>
      </c>
      <c r="BW14" s="24">
        <v>0</v>
      </c>
      <c r="CA14" s="27">
        <f t="shared" si="9"/>
        <v>0</v>
      </c>
      <c r="CB14" s="36">
        <f>SUM(F14,AE14,AN14,AX14,BK14,BV14,BW14,CA14)</f>
        <v>10</v>
      </c>
    </row>
    <row r="15" spans="1:81" s="28" customFormat="1" ht="15.75">
      <c r="A15" s="42" t="s">
        <v>85</v>
      </c>
      <c r="B15" s="42" t="s">
        <v>185</v>
      </c>
      <c r="C15" s="43">
        <v>10</v>
      </c>
      <c r="D15" s="29">
        <v>20</v>
      </c>
      <c r="E15" s="29">
        <v>20</v>
      </c>
      <c r="F15" s="15">
        <f t="shared" si="1"/>
        <v>50</v>
      </c>
      <c r="G15" s="18"/>
      <c r="I15" s="28">
        <v>30</v>
      </c>
      <c r="J15" s="29"/>
      <c r="K15" s="29"/>
      <c r="L15" s="29"/>
      <c r="M15" s="29">
        <v>20</v>
      </c>
      <c r="N15" s="29"/>
      <c r="O15" s="29">
        <v>20</v>
      </c>
      <c r="P15" s="28">
        <v>20</v>
      </c>
      <c r="S15" s="28" t="s">
        <v>264</v>
      </c>
      <c r="T15" s="28" t="s">
        <v>264</v>
      </c>
      <c r="U15" s="28" t="s">
        <v>264</v>
      </c>
      <c r="W15" s="28">
        <v>40</v>
      </c>
      <c r="X15" s="29">
        <v>40</v>
      </c>
      <c r="Y15" s="29"/>
      <c r="Z15" s="29">
        <v>40</v>
      </c>
      <c r="AA15" s="29"/>
      <c r="AE15" s="15">
        <f t="shared" si="2"/>
        <v>210</v>
      </c>
      <c r="AF15" s="15">
        <f t="shared" si="3"/>
        <v>0</v>
      </c>
      <c r="AG15" s="29"/>
      <c r="AH15" s="29" t="s">
        <v>264</v>
      </c>
      <c r="AI15" s="29"/>
      <c r="AJ15" s="29">
        <v>10</v>
      </c>
      <c r="AK15" s="29">
        <v>10</v>
      </c>
      <c r="AL15" s="29"/>
      <c r="AM15" s="29"/>
      <c r="AN15" s="15">
        <f t="shared" si="4"/>
        <v>20</v>
      </c>
      <c r="AO15" s="15">
        <f t="shared" si="5"/>
        <v>10</v>
      </c>
      <c r="AQ15" s="28">
        <v>10</v>
      </c>
      <c r="AR15" s="28">
        <v>10</v>
      </c>
      <c r="AT15" s="28">
        <v>10</v>
      </c>
      <c r="AV15" s="28">
        <v>10</v>
      </c>
      <c r="AX15" s="27">
        <f t="shared" si="6"/>
        <v>40</v>
      </c>
      <c r="AY15" s="15">
        <f t="shared" si="7"/>
        <v>0</v>
      </c>
      <c r="AZ15" s="28">
        <v>20</v>
      </c>
      <c r="BA15" s="28">
        <v>20</v>
      </c>
      <c r="BD15" s="29"/>
      <c r="BE15" s="29">
        <v>20</v>
      </c>
      <c r="BF15" s="29"/>
      <c r="BG15" s="29"/>
      <c r="BH15" s="29"/>
      <c r="BI15" s="29"/>
      <c r="BJ15" s="29"/>
      <c r="BK15" s="15">
        <f>SUM(AZ15:BJ15)</f>
        <v>60</v>
      </c>
      <c r="BL15" s="15">
        <f t="shared" si="8"/>
        <v>0</v>
      </c>
      <c r="BN15" s="29"/>
      <c r="BO15" s="29"/>
      <c r="BP15" s="29"/>
      <c r="BQ15" s="29"/>
      <c r="BR15" s="29">
        <v>20</v>
      </c>
      <c r="BS15" s="29"/>
      <c r="BT15" s="29"/>
      <c r="BU15" s="29"/>
      <c r="BV15" s="15">
        <f t="shared" si="0"/>
        <v>20</v>
      </c>
      <c r="BW15" s="24">
        <v>20</v>
      </c>
      <c r="BX15" s="28">
        <v>-15</v>
      </c>
      <c r="CA15" s="27">
        <f t="shared" si="9"/>
        <v>-15</v>
      </c>
      <c r="CB15" s="36">
        <f>SUM(F15,AE15,AN15,AX15,BK15,BV15,BW15,CA15)</f>
        <v>405</v>
      </c>
    </row>
    <row r="16" spans="1:81" s="28" customFormat="1" ht="15.75">
      <c r="A16" s="42" t="s">
        <v>322</v>
      </c>
      <c r="B16" s="42" t="s">
        <v>323</v>
      </c>
      <c r="C16" s="43">
        <v>10</v>
      </c>
      <c r="D16" s="29">
        <v>20</v>
      </c>
      <c r="E16" s="29">
        <v>20</v>
      </c>
      <c r="F16" s="15">
        <f t="shared" si="1"/>
        <v>50</v>
      </c>
      <c r="G16" s="18"/>
      <c r="H16" s="28">
        <v>20</v>
      </c>
      <c r="I16" s="28">
        <v>30</v>
      </c>
      <c r="J16" s="29">
        <v>30</v>
      </c>
      <c r="K16" s="29"/>
      <c r="L16" s="29"/>
      <c r="M16" s="29"/>
      <c r="N16" s="29"/>
      <c r="O16" s="29">
        <v>20</v>
      </c>
      <c r="P16" s="29"/>
      <c r="Q16" s="29"/>
      <c r="R16" s="29"/>
      <c r="S16" s="29" t="s">
        <v>264</v>
      </c>
      <c r="T16" s="29" t="s">
        <v>264</v>
      </c>
      <c r="U16" s="29">
        <v>40</v>
      </c>
      <c r="V16" s="29"/>
      <c r="W16" s="29">
        <v>40</v>
      </c>
      <c r="X16" s="29" t="s">
        <v>264</v>
      </c>
      <c r="Y16" s="29"/>
      <c r="Z16" s="29"/>
      <c r="AA16" s="29"/>
      <c r="AB16" s="29"/>
      <c r="AC16" s="29"/>
      <c r="AE16" s="15">
        <f t="shared" si="2"/>
        <v>180</v>
      </c>
      <c r="AF16" s="15">
        <f t="shared" si="3"/>
        <v>0</v>
      </c>
      <c r="AG16" s="29"/>
      <c r="AH16" s="29" t="s">
        <v>264</v>
      </c>
      <c r="AI16" s="29">
        <v>10</v>
      </c>
      <c r="AJ16" s="29">
        <v>10</v>
      </c>
      <c r="AK16" s="29">
        <v>10</v>
      </c>
      <c r="AL16" s="29"/>
      <c r="AM16" s="29"/>
      <c r="AN16" s="15">
        <f t="shared" si="4"/>
        <v>30</v>
      </c>
      <c r="AO16" s="15">
        <f t="shared" si="5"/>
        <v>0</v>
      </c>
      <c r="AR16" s="28">
        <v>10</v>
      </c>
      <c r="AS16" s="28">
        <v>10</v>
      </c>
      <c r="AT16" s="28">
        <v>10</v>
      </c>
      <c r="AV16" s="28">
        <v>10</v>
      </c>
      <c r="AX16" s="27">
        <f t="shared" si="6"/>
        <v>40</v>
      </c>
      <c r="AY16" s="15">
        <f t="shared" si="7"/>
        <v>0</v>
      </c>
      <c r="AZ16" s="28">
        <v>20</v>
      </c>
      <c r="BA16" s="28" t="s">
        <v>264</v>
      </c>
      <c r="BC16" s="28">
        <v>20</v>
      </c>
      <c r="BD16" s="29"/>
      <c r="BE16" s="29">
        <v>20</v>
      </c>
      <c r="BF16" s="29"/>
      <c r="BG16" s="29"/>
      <c r="BH16" s="29"/>
      <c r="BI16" s="29"/>
      <c r="BJ16" s="29"/>
      <c r="BK16" s="15">
        <f>SUM(AZ16:BJ16)</f>
        <v>60</v>
      </c>
      <c r="BL16" s="15">
        <f t="shared" si="8"/>
        <v>0</v>
      </c>
      <c r="BN16" s="29"/>
      <c r="BO16" s="29">
        <v>20</v>
      </c>
      <c r="BP16" s="29"/>
      <c r="BQ16" s="29">
        <v>20</v>
      </c>
      <c r="BR16" s="29"/>
      <c r="BS16" s="29"/>
      <c r="BT16" s="29"/>
      <c r="BU16" s="29"/>
      <c r="BV16" s="15">
        <f t="shared" si="0"/>
        <v>40</v>
      </c>
      <c r="BW16" s="24">
        <v>20</v>
      </c>
      <c r="BX16" s="28">
        <v>-5</v>
      </c>
      <c r="CA16" s="27">
        <f t="shared" si="9"/>
        <v>-5</v>
      </c>
      <c r="CB16" s="36">
        <f>SUM(F16,AE16,AN16,AX16,BK16,BV16,BW16,CA16)</f>
        <v>415</v>
      </c>
    </row>
    <row r="17" spans="1:80" s="28" customFormat="1" ht="15.75">
      <c r="A17" s="42" t="s">
        <v>137</v>
      </c>
      <c r="B17" s="42" t="s">
        <v>186</v>
      </c>
      <c r="C17" s="43">
        <v>10</v>
      </c>
      <c r="D17" s="29">
        <v>20</v>
      </c>
      <c r="E17" s="28">
        <v>20</v>
      </c>
      <c r="F17" s="15">
        <f t="shared" si="1"/>
        <v>50</v>
      </c>
      <c r="G17" s="18"/>
      <c r="J17" s="29"/>
      <c r="K17" s="29">
        <v>20</v>
      </c>
      <c r="L17" s="29"/>
      <c r="M17" s="29"/>
      <c r="N17" s="29"/>
      <c r="O17" s="29">
        <v>20</v>
      </c>
      <c r="P17" s="28">
        <v>20</v>
      </c>
      <c r="S17" s="28" t="s">
        <v>264</v>
      </c>
      <c r="T17" s="28">
        <v>20</v>
      </c>
      <c r="U17" s="28">
        <v>40</v>
      </c>
      <c r="V17" s="28">
        <v>10</v>
      </c>
      <c r="W17" s="28">
        <v>40</v>
      </c>
      <c r="X17" s="29">
        <v>40</v>
      </c>
      <c r="Y17" s="29">
        <v>20</v>
      </c>
      <c r="Z17" s="29">
        <v>40</v>
      </c>
      <c r="AA17" s="29">
        <v>10</v>
      </c>
      <c r="AC17" s="28">
        <v>10</v>
      </c>
      <c r="AE17" s="15">
        <f t="shared" si="2"/>
        <v>290</v>
      </c>
      <c r="AF17" s="15">
        <f t="shared" si="3"/>
        <v>0</v>
      </c>
      <c r="AG17" s="29"/>
      <c r="AH17" s="29">
        <v>20</v>
      </c>
      <c r="AI17" s="29"/>
      <c r="AJ17" s="29">
        <v>10</v>
      </c>
      <c r="AK17" s="29">
        <v>10</v>
      </c>
      <c r="AL17" s="29"/>
      <c r="AM17" s="29">
        <v>20</v>
      </c>
      <c r="AN17" s="15">
        <f t="shared" si="4"/>
        <v>60</v>
      </c>
      <c r="AO17" s="15">
        <f t="shared" si="5"/>
        <v>0</v>
      </c>
      <c r="AR17" s="28">
        <v>10</v>
      </c>
      <c r="AS17" s="28">
        <v>10</v>
      </c>
      <c r="AT17" s="28">
        <v>10</v>
      </c>
      <c r="AU17" s="28">
        <v>15</v>
      </c>
      <c r="AV17" s="28">
        <v>10</v>
      </c>
      <c r="AX17" s="27">
        <f t="shared" si="6"/>
        <v>55</v>
      </c>
      <c r="AY17" s="15">
        <f t="shared" si="7"/>
        <v>0</v>
      </c>
      <c r="AZ17" s="28">
        <v>20</v>
      </c>
      <c r="BA17" s="28">
        <v>20</v>
      </c>
      <c r="BB17" s="29">
        <v>20</v>
      </c>
      <c r="BC17" s="29">
        <v>20</v>
      </c>
      <c r="BD17" s="29">
        <v>20</v>
      </c>
      <c r="BE17" s="29">
        <v>20</v>
      </c>
      <c r="BF17" s="29">
        <v>20</v>
      </c>
      <c r="BG17" s="29">
        <v>20</v>
      </c>
      <c r="BH17" s="29">
        <v>20</v>
      </c>
      <c r="BI17" s="29">
        <v>20</v>
      </c>
      <c r="BJ17" s="29"/>
      <c r="BK17" s="15">
        <f>SUM(AZ17:BJ17)</f>
        <v>200</v>
      </c>
      <c r="BL17" s="15">
        <f t="shared" si="8"/>
        <v>0</v>
      </c>
      <c r="BN17" s="29">
        <v>20</v>
      </c>
      <c r="BO17" s="29">
        <v>20</v>
      </c>
      <c r="BP17" s="29"/>
      <c r="BQ17" s="29">
        <v>20</v>
      </c>
      <c r="BR17" s="29"/>
      <c r="BS17" s="29">
        <v>40</v>
      </c>
      <c r="BT17" s="29">
        <v>20</v>
      </c>
      <c r="BU17" s="29"/>
      <c r="BV17" s="15">
        <f t="shared" si="0"/>
        <v>120</v>
      </c>
      <c r="BW17" s="24">
        <v>20</v>
      </c>
      <c r="BX17" s="28">
        <v>-5</v>
      </c>
      <c r="BY17" s="28">
        <v>40</v>
      </c>
      <c r="BZ17" s="41">
        <v>50</v>
      </c>
      <c r="CA17" s="27">
        <f t="shared" si="9"/>
        <v>85</v>
      </c>
      <c r="CB17" s="36">
        <f>SUM(F17,AE17,AN17,AX17,BK17,BV17,BW17,CA17)</f>
        <v>880</v>
      </c>
    </row>
    <row r="18" spans="1:80" s="28" customFormat="1" ht="15.75">
      <c r="A18" s="42" t="s">
        <v>138</v>
      </c>
      <c r="B18" s="42" t="s">
        <v>187</v>
      </c>
      <c r="C18" s="43">
        <v>10</v>
      </c>
      <c r="D18" s="29">
        <v>20</v>
      </c>
      <c r="E18" s="28">
        <v>20</v>
      </c>
      <c r="F18" s="15">
        <f t="shared" si="1"/>
        <v>50</v>
      </c>
      <c r="G18" s="18"/>
      <c r="J18" s="29">
        <v>30</v>
      </c>
      <c r="K18" s="29">
        <v>20</v>
      </c>
      <c r="L18" s="29"/>
      <c r="M18" s="29"/>
      <c r="N18" s="29">
        <v>20</v>
      </c>
      <c r="O18" s="29"/>
      <c r="P18" s="28">
        <v>20</v>
      </c>
      <c r="S18" s="28">
        <v>20</v>
      </c>
      <c r="T18" s="28" t="s">
        <v>264</v>
      </c>
      <c r="U18" s="28">
        <v>40</v>
      </c>
      <c r="V18" s="28">
        <v>10</v>
      </c>
      <c r="W18" s="28">
        <v>40</v>
      </c>
      <c r="X18" s="29" t="s">
        <v>264</v>
      </c>
      <c r="Y18" s="29"/>
      <c r="Z18" s="29"/>
      <c r="AA18" s="29"/>
      <c r="AE18" s="15">
        <f t="shared" si="2"/>
        <v>200</v>
      </c>
      <c r="AF18" s="15">
        <f t="shared" si="3"/>
        <v>0</v>
      </c>
      <c r="AG18" s="29">
        <v>20</v>
      </c>
      <c r="AH18" s="29">
        <v>20</v>
      </c>
      <c r="AI18" s="29" t="s">
        <v>264</v>
      </c>
      <c r="AJ18" s="29" t="s">
        <v>264</v>
      </c>
      <c r="AK18" s="29"/>
      <c r="AL18" s="29"/>
      <c r="AM18" s="29"/>
      <c r="AN18" s="15">
        <f t="shared" si="4"/>
        <v>40</v>
      </c>
      <c r="AO18" s="15">
        <f t="shared" si="5"/>
        <v>0</v>
      </c>
      <c r="AR18" s="28" t="s">
        <v>264</v>
      </c>
      <c r="AT18" s="28">
        <v>10</v>
      </c>
      <c r="AV18" s="28">
        <v>10</v>
      </c>
      <c r="AW18" s="28">
        <v>10</v>
      </c>
      <c r="AX18" s="27">
        <f t="shared" si="6"/>
        <v>30</v>
      </c>
      <c r="AY18" s="15">
        <f t="shared" si="7"/>
        <v>0</v>
      </c>
      <c r="BA18" s="28" t="s">
        <v>264</v>
      </c>
      <c r="BB18" s="28">
        <v>20</v>
      </c>
      <c r="BC18" s="29">
        <v>20</v>
      </c>
      <c r="BD18" s="29"/>
      <c r="BE18" s="29"/>
      <c r="BF18" s="29"/>
      <c r="BG18" s="29"/>
      <c r="BH18" s="29"/>
      <c r="BI18" s="29"/>
      <c r="BJ18" s="29">
        <v>20</v>
      </c>
      <c r="BK18" s="15">
        <f>SUM(AZ18:BJ18)</f>
        <v>60</v>
      </c>
      <c r="BL18" s="15">
        <f t="shared" si="8"/>
        <v>0</v>
      </c>
      <c r="BN18" s="29">
        <v>20</v>
      </c>
      <c r="BO18" s="29"/>
      <c r="BP18" s="29"/>
      <c r="BQ18" s="29"/>
      <c r="BR18" s="29"/>
      <c r="BS18" s="29"/>
      <c r="BT18" s="29">
        <v>20</v>
      </c>
      <c r="BU18" s="29"/>
      <c r="BV18" s="15">
        <f t="shared" si="0"/>
        <v>40</v>
      </c>
      <c r="BW18" s="24">
        <v>20</v>
      </c>
      <c r="BY18" s="28">
        <v>5</v>
      </c>
      <c r="CA18" s="27">
        <f t="shared" si="9"/>
        <v>5</v>
      </c>
      <c r="CB18" s="36">
        <f>SUM(F18,AE18,AN18,AX18,BK18,BV18,BW18,CA18)</f>
        <v>445</v>
      </c>
    </row>
    <row r="19" spans="1:80" s="28" customFormat="1" ht="15.75">
      <c r="A19" s="42" t="s">
        <v>139</v>
      </c>
      <c r="B19" s="42" t="s">
        <v>188</v>
      </c>
      <c r="C19" s="43">
        <v>10</v>
      </c>
      <c r="D19" s="29">
        <v>0</v>
      </c>
      <c r="E19" s="29"/>
      <c r="F19" s="15">
        <f t="shared" si="1"/>
        <v>10</v>
      </c>
      <c r="G19" s="18">
        <v>20</v>
      </c>
      <c r="J19" s="29"/>
      <c r="K19" s="29">
        <v>20</v>
      </c>
      <c r="L19" s="29"/>
      <c r="M19" s="29">
        <v>20</v>
      </c>
      <c r="N19" s="29">
        <v>20</v>
      </c>
      <c r="O19" s="29"/>
      <c r="P19" s="28" t="s">
        <v>264</v>
      </c>
      <c r="S19" s="28" t="s">
        <v>264</v>
      </c>
      <c r="T19" s="28">
        <v>20</v>
      </c>
      <c r="U19" s="28" t="s">
        <v>264</v>
      </c>
      <c r="W19" s="29">
        <v>40</v>
      </c>
      <c r="X19" s="29" t="s">
        <v>264</v>
      </c>
      <c r="Y19" s="29"/>
      <c r="Z19" s="29"/>
      <c r="AA19" s="29"/>
      <c r="AE19" s="15">
        <f t="shared" si="2"/>
        <v>140</v>
      </c>
      <c r="AF19" s="15">
        <f t="shared" si="3"/>
        <v>30</v>
      </c>
      <c r="AG19" s="29">
        <v>20</v>
      </c>
      <c r="AH19" s="29" t="s">
        <v>264</v>
      </c>
      <c r="AI19" s="29" t="s">
        <v>264</v>
      </c>
      <c r="AJ19" s="29">
        <v>10</v>
      </c>
      <c r="AK19" s="29">
        <v>10</v>
      </c>
      <c r="AL19" s="29"/>
      <c r="AM19" s="29"/>
      <c r="AN19" s="15">
        <f t="shared" si="4"/>
        <v>40</v>
      </c>
      <c r="AO19" s="15">
        <f t="shared" si="5"/>
        <v>0</v>
      </c>
      <c r="AR19" s="28" t="s">
        <v>264</v>
      </c>
      <c r="AT19" s="28" t="s">
        <v>264</v>
      </c>
      <c r="AV19" s="28" t="s">
        <v>264</v>
      </c>
      <c r="AX19" s="27">
        <f t="shared" si="6"/>
        <v>0</v>
      </c>
      <c r="AY19" s="15">
        <f t="shared" si="7"/>
        <v>30</v>
      </c>
      <c r="BA19" s="28" t="s">
        <v>264</v>
      </c>
      <c r="BD19" s="29"/>
      <c r="BE19" s="29"/>
      <c r="BF19" s="29"/>
      <c r="BG19" s="29"/>
      <c r="BH19" s="29"/>
      <c r="BI19" s="29"/>
      <c r="BJ19" s="29"/>
      <c r="BK19" s="15">
        <f>SUM(AZ19:BJ19)</f>
        <v>0</v>
      </c>
      <c r="BL19" s="15">
        <f t="shared" si="8"/>
        <v>60</v>
      </c>
      <c r="BN19" s="29"/>
      <c r="BO19" s="29"/>
      <c r="BP19" s="29"/>
      <c r="BQ19" s="29"/>
      <c r="BR19" s="29"/>
      <c r="BS19" s="29"/>
      <c r="BT19" s="29"/>
      <c r="BU19" s="29"/>
      <c r="BV19" s="15">
        <f t="shared" si="0"/>
        <v>0</v>
      </c>
      <c r="BW19" s="24">
        <v>0</v>
      </c>
      <c r="BX19" s="28">
        <v>-10</v>
      </c>
      <c r="CA19" s="27">
        <f t="shared" si="9"/>
        <v>-10</v>
      </c>
      <c r="CB19" s="36">
        <f>SUM(F19,AE19,AN19,AX19,BK19,BV19,BW19,CA19)</f>
        <v>180</v>
      </c>
    </row>
    <row r="20" spans="1:80" s="28" customFormat="1" ht="15.75">
      <c r="A20" s="42" t="s">
        <v>140</v>
      </c>
      <c r="B20" s="42" t="s">
        <v>189</v>
      </c>
      <c r="C20" s="43">
        <v>10</v>
      </c>
      <c r="D20" s="29">
        <v>20</v>
      </c>
      <c r="E20" s="29">
        <v>20</v>
      </c>
      <c r="F20" s="15">
        <f t="shared" si="1"/>
        <v>50</v>
      </c>
      <c r="G20" s="18"/>
      <c r="H20" s="28">
        <v>20</v>
      </c>
      <c r="J20" s="29"/>
      <c r="K20" s="29">
        <v>20</v>
      </c>
      <c r="L20" s="29">
        <v>40</v>
      </c>
      <c r="M20" s="29"/>
      <c r="N20" s="29"/>
      <c r="O20" s="29"/>
      <c r="P20" s="28">
        <v>20</v>
      </c>
      <c r="Q20" s="28">
        <v>10</v>
      </c>
      <c r="S20" s="28">
        <v>20</v>
      </c>
      <c r="T20" s="28" t="s">
        <v>264</v>
      </c>
      <c r="U20" s="28">
        <v>40</v>
      </c>
      <c r="V20" s="28">
        <v>10</v>
      </c>
      <c r="X20" s="29">
        <v>40</v>
      </c>
      <c r="Y20" s="29"/>
      <c r="Z20" s="29">
        <v>40</v>
      </c>
      <c r="AA20" s="29">
        <v>10</v>
      </c>
      <c r="AE20" s="15">
        <f t="shared" si="2"/>
        <v>270</v>
      </c>
      <c r="AF20" s="15">
        <f t="shared" si="3"/>
        <v>0</v>
      </c>
      <c r="AG20" s="31"/>
      <c r="AH20" s="29" t="s">
        <v>264</v>
      </c>
      <c r="AI20" s="29" t="s">
        <v>264</v>
      </c>
      <c r="AJ20" s="29" t="s">
        <v>264</v>
      </c>
      <c r="AK20" s="29">
        <v>10</v>
      </c>
      <c r="AL20" s="29">
        <v>5</v>
      </c>
      <c r="AM20" s="29"/>
      <c r="AN20" s="15">
        <f t="shared" si="4"/>
        <v>15</v>
      </c>
      <c r="AO20" s="15">
        <f t="shared" si="5"/>
        <v>15</v>
      </c>
      <c r="AR20" s="28">
        <v>10</v>
      </c>
      <c r="AT20" s="28">
        <v>15</v>
      </c>
      <c r="AX20" s="27">
        <f t="shared" si="6"/>
        <v>25</v>
      </c>
      <c r="AY20" s="15">
        <f t="shared" si="7"/>
        <v>5</v>
      </c>
      <c r="AZ20" s="28">
        <v>20</v>
      </c>
      <c r="BA20" s="28" t="s">
        <v>264</v>
      </c>
      <c r="BD20" s="29"/>
      <c r="BE20" s="29"/>
      <c r="BF20" s="29"/>
      <c r="BG20" s="29"/>
      <c r="BH20" s="29">
        <v>20</v>
      </c>
      <c r="BI20" s="29"/>
      <c r="BJ20" s="29"/>
      <c r="BK20" s="15">
        <f>SUM(AZ20:BJ20)</f>
        <v>40</v>
      </c>
      <c r="BL20" s="15">
        <f t="shared" si="8"/>
        <v>20</v>
      </c>
      <c r="BN20" s="29"/>
      <c r="BO20" s="29"/>
      <c r="BP20" s="29"/>
      <c r="BQ20" s="29"/>
      <c r="BR20" s="29"/>
      <c r="BS20" s="29"/>
      <c r="BT20" s="29">
        <v>20</v>
      </c>
      <c r="BU20" s="29"/>
      <c r="BV20" s="15">
        <f t="shared" si="0"/>
        <v>20</v>
      </c>
      <c r="BW20" s="24">
        <v>20</v>
      </c>
      <c r="BX20" s="28">
        <v>-5</v>
      </c>
      <c r="BZ20" s="28">
        <v>10</v>
      </c>
      <c r="CA20" s="27">
        <f t="shared" si="9"/>
        <v>5</v>
      </c>
      <c r="CB20" s="36">
        <f>SUM(F20,AE20,AN20,AX20,BK20,BV20,BW20,CA20)</f>
        <v>445</v>
      </c>
    </row>
    <row r="21" spans="1:80" s="28" customFormat="1" ht="15.75">
      <c r="A21" s="42" t="s">
        <v>141</v>
      </c>
      <c r="B21" s="42" t="s">
        <v>80</v>
      </c>
      <c r="C21" s="43">
        <v>10</v>
      </c>
      <c r="D21" s="29"/>
      <c r="E21" s="29"/>
      <c r="F21" s="15">
        <f t="shared" si="1"/>
        <v>10</v>
      </c>
      <c r="G21" s="18"/>
      <c r="J21" s="29"/>
      <c r="K21" s="29">
        <v>20</v>
      </c>
      <c r="L21" s="29"/>
      <c r="M21" s="29"/>
      <c r="N21" s="29"/>
      <c r="O21" s="29"/>
      <c r="P21" s="28" t="s">
        <v>264</v>
      </c>
      <c r="S21" s="28" t="s">
        <v>264</v>
      </c>
      <c r="T21" s="28" t="s">
        <v>264</v>
      </c>
      <c r="U21" s="28" t="s">
        <v>264</v>
      </c>
      <c r="X21" s="29" t="s">
        <v>264</v>
      </c>
      <c r="Y21" s="29"/>
      <c r="Z21" s="29"/>
      <c r="AA21" s="29"/>
      <c r="AE21" s="15">
        <f t="shared" si="2"/>
        <v>20</v>
      </c>
      <c r="AF21" s="15">
        <f t="shared" si="3"/>
        <v>150</v>
      </c>
      <c r="AG21" s="29"/>
      <c r="AH21" s="29" t="s">
        <v>264</v>
      </c>
      <c r="AI21" s="29" t="s">
        <v>264</v>
      </c>
      <c r="AJ21" s="29" t="s">
        <v>264</v>
      </c>
      <c r="AK21" s="29"/>
      <c r="AL21" s="29"/>
      <c r="AM21" s="29"/>
      <c r="AN21" s="15">
        <f t="shared" si="4"/>
        <v>0</v>
      </c>
      <c r="AO21" s="15">
        <f t="shared" si="5"/>
        <v>30</v>
      </c>
      <c r="AQ21" s="28">
        <v>10</v>
      </c>
      <c r="AR21" s="28" t="s">
        <v>264</v>
      </c>
      <c r="AT21" s="28" t="s">
        <v>264</v>
      </c>
      <c r="AV21" s="28" t="s">
        <v>264</v>
      </c>
      <c r="AX21" s="27">
        <f t="shared" si="6"/>
        <v>10</v>
      </c>
      <c r="AY21" s="15">
        <f t="shared" si="7"/>
        <v>20</v>
      </c>
      <c r="BA21" s="28" t="s">
        <v>264</v>
      </c>
      <c r="BD21" s="29"/>
      <c r="BE21" s="29"/>
      <c r="BF21" s="29"/>
      <c r="BG21" s="29"/>
      <c r="BH21" s="29"/>
      <c r="BI21" s="29"/>
      <c r="BJ21" s="29"/>
      <c r="BK21" s="15">
        <f>SUM(AZ21:BJ21)</f>
        <v>0</v>
      </c>
      <c r="BL21" s="15">
        <f t="shared" si="8"/>
        <v>60</v>
      </c>
      <c r="BN21" s="29"/>
      <c r="BO21" s="29"/>
      <c r="BP21" s="29"/>
      <c r="BQ21" s="29"/>
      <c r="BR21" s="29"/>
      <c r="BS21" s="29"/>
      <c r="BT21" s="29"/>
      <c r="BU21" s="29"/>
      <c r="BV21" s="15">
        <f t="shared" si="0"/>
        <v>0</v>
      </c>
      <c r="BW21" s="24">
        <v>0</v>
      </c>
      <c r="CA21" s="27">
        <f t="shared" si="9"/>
        <v>0</v>
      </c>
      <c r="CB21" s="36">
        <f>SUM(F21,AE21,AN21,AX21,BK21,BV21,BW21,CA21)</f>
        <v>40</v>
      </c>
    </row>
    <row r="22" spans="1:80" s="28" customFormat="1" ht="15.75">
      <c r="A22" s="42" t="s">
        <v>101</v>
      </c>
      <c r="B22" s="42" t="s">
        <v>54</v>
      </c>
      <c r="C22" s="43">
        <v>10</v>
      </c>
      <c r="D22" s="29">
        <v>20</v>
      </c>
      <c r="E22" s="28">
        <v>20</v>
      </c>
      <c r="F22" s="15">
        <f t="shared" si="1"/>
        <v>50</v>
      </c>
      <c r="G22" s="18"/>
      <c r="H22" s="28">
        <v>20</v>
      </c>
      <c r="I22" s="28">
        <v>30</v>
      </c>
      <c r="J22" s="29"/>
      <c r="K22" s="29">
        <v>20</v>
      </c>
      <c r="L22" s="29"/>
      <c r="M22" s="29"/>
      <c r="N22" s="29"/>
      <c r="O22" s="29"/>
      <c r="P22" s="28">
        <v>20</v>
      </c>
      <c r="R22" s="28">
        <v>10</v>
      </c>
      <c r="S22" s="28">
        <v>20</v>
      </c>
      <c r="T22" s="28" t="s">
        <v>264</v>
      </c>
      <c r="U22" s="28" t="s">
        <v>264</v>
      </c>
      <c r="V22" s="28">
        <v>10</v>
      </c>
      <c r="X22" s="29">
        <v>40</v>
      </c>
      <c r="Y22" s="29"/>
      <c r="Z22" s="29">
        <v>40</v>
      </c>
      <c r="AA22" s="29"/>
      <c r="AE22" s="15">
        <f t="shared" si="2"/>
        <v>210</v>
      </c>
      <c r="AF22" s="15">
        <f t="shared" si="3"/>
        <v>0</v>
      </c>
      <c r="AG22" s="29">
        <v>20</v>
      </c>
      <c r="AH22" s="29" t="s">
        <v>264</v>
      </c>
      <c r="AI22" s="29" t="s">
        <v>264</v>
      </c>
      <c r="AJ22" s="29">
        <v>10</v>
      </c>
      <c r="AK22" s="29"/>
      <c r="AL22" s="29"/>
      <c r="AM22" s="29"/>
      <c r="AN22" s="15">
        <f t="shared" si="4"/>
        <v>30</v>
      </c>
      <c r="AO22" s="15">
        <f t="shared" si="5"/>
        <v>0</v>
      </c>
      <c r="AQ22" s="28">
        <v>10</v>
      </c>
      <c r="AR22" s="28">
        <v>10</v>
      </c>
      <c r="AT22" s="28" t="s">
        <v>264</v>
      </c>
      <c r="AV22" s="28">
        <v>10</v>
      </c>
      <c r="AX22" s="27">
        <f t="shared" si="6"/>
        <v>30</v>
      </c>
      <c r="AY22" s="15">
        <f t="shared" si="7"/>
        <v>0</v>
      </c>
      <c r="AZ22" s="28">
        <v>20</v>
      </c>
      <c r="BA22" s="28" t="s">
        <v>264</v>
      </c>
      <c r="BC22" s="28">
        <v>20</v>
      </c>
      <c r="BD22" s="29"/>
      <c r="BE22" s="29">
        <v>20</v>
      </c>
      <c r="BF22" s="29"/>
      <c r="BG22" s="29"/>
      <c r="BH22" s="29"/>
      <c r="BI22" s="29"/>
      <c r="BJ22" s="29"/>
      <c r="BK22" s="15">
        <f>SUM(AZ22:BJ22)</f>
        <v>60</v>
      </c>
      <c r="BL22" s="15">
        <f t="shared" si="8"/>
        <v>0</v>
      </c>
      <c r="BM22" s="28">
        <v>20</v>
      </c>
      <c r="BN22" s="29"/>
      <c r="BO22" s="29"/>
      <c r="BP22" s="29"/>
      <c r="BQ22" s="29"/>
      <c r="BR22" s="29">
        <v>20</v>
      </c>
      <c r="BS22" s="29"/>
      <c r="BT22" s="29"/>
      <c r="BU22" s="29"/>
      <c r="BV22" s="15">
        <f t="shared" si="0"/>
        <v>40</v>
      </c>
      <c r="BW22" s="24">
        <v>20</v>
      </c>
      <c r="BY22" s="28">
        <v>15</v>
      </c>
      <c r="CA22" s="27">
        <f t="shared" si="9"/>
        <v>15</v>
      </c>
      <c r="CB22" s="36">
        <f>SUM(F22,AE22,AN22,AX22,BK22,BV22,BW22,CA22)</f>
        <v>455</v>
      </c>
    </row>
    <row r="23" spans="1:80" s="28" customFormat="1" ht="15.75">
      <c r="A23" s="42" t="s">
        <v>319</v>
      </c>
      <c r="B23" s="42" t="s">
        <v>320</v>
      </c>
      <c r="C23" s="44">
        <v>10</v>
      </c>
      <c r="D23" s="28">
        <v>20</v>
      </c>
      <c r="F23" s="15">
        <f t="shared" si="1"/>
        <v>30</v>
      </c>
      <c r="J23" s="29"/>
      <c r="K23" s="29"/>
      <c r="P23" s="28">
        <v>20</v>
      </c>
      <c r="S23" s="28" t="s">
        <v>264</v>
      </c>
      <c r="T23" s="28" t="s">
        <v>264</v>
      </c>
      <c r="U23" s="28" t="s">
        <v>264</v>
      </c>
      <c r="X23" s="29" t="s">
        <v>264</v>
      </c>
      <c r="Y23" s="29"/>
      <c r="Z23" s="29"/>
      <c r="AA23" s="29"/>
      <c r="AE23" s="15">
        <f t="shared" si="2"/>
        <v>20</v>
      </c>
      <c r="AF23" s="15">
        <f t="shared" si="3"/>
        <v>150</v>
      </c>
      <c r="AG23" s="29"/>
      <c r="AH23" s="29"/>
      <c r="AI23" s="29" t="s">
        <v>264</v>
      </c>
      <c r="AJ23" s="29" t="s">
        <v>264</v>
      </c>
      <c r="AK23" s="29"/>
      <c r="AL23" s="29">
        <v>5</v>
      </c>
      <c r="AM23" s="29"/>
      <c r="AN23" s="15">
        <f t="shared" si="4"/>
        <v>5</v>
      </c>
      <c r="AO23" s="15">
        <f t="shared" si="5"/>
        <v>25</v>
      </c>
      <c r="AT23" s="28" t="s">
        <v>264</v>
      </c>
      <c r="AV23" s="28" t="s">
        <v>264</v>
      </c>
      <c r="AX23" s="27">
        <f t="shared" si="6"/>
        <v>0</v>
      </c>
      <c r="AY23" s="15">
        <f t="shared" si="7"/>
        <v>30</v>
      </c>
      <c r="BA23" s="28" t="s">
        <v>264</v>
      </c>
      <c r="BD23" s="29"/>
      <c r="BE23" s="29"/>
      <c r="BF23" s="29"/>
      <c r="BG23" s="29"/>
      <c r="BH23" s="29"/>
      <c r="BI23" s="29"/>
      <c r="BJ23" s="29"/>
      <c r="BK23" s="15">
        <f>SUM(AZ23:BJ23)</f>
        <v>0</v>
      </c>
      <c r="BL23" s="15">
        <f t="shared" si="8"/>
        <v>60</v>
      </c>
      <c r="BV23" s="15">
        <f t="shared" si="0"/>
        <v>0</v>
      </c>
      <c r="BW23" s="24">
        <v>0</v>
      </c>
      <c r="BX23" s="28">
        <v>-5</v>
      </c>
      <c r="CA23" s="27">
        <f t="shared" si="9"/>
        <v>-5</v>
      </c>
      <c r="CB23" s="36">
        <f>SUM(F23,AE23,AN23,AX23,BK23,BV23,BW23,CA23)</f>
        <v>50</v>
      </c>
    </row>
    <row r="24" spans="1:80" s="28" customFormat="1" ht="15.75">
      <c r="A24" s="42" t="s">
        <v>142</v>
      </c>
      <c r="B24" s="42" t="s">
        <v>190</v>
      </c>
      <c r="C24" s="43">
        <v>10</v>
      </c>
      <c r="D24" s="29">
        <v>20</v>
      </c>
      <c r="E24" s="29"/>
      <c r="F24" s="15">
        <f t="shared" si="1"/>
        <v>30</v>
      </c>
      <c r="G24" s="18"/>
      <c r="H24" s="28">
        <v>20</v>
      </c>
      <c r="J24" s="29"/>
      <c r="K24" s="29">
        <v>20</v>
      </c>
      <c r="L24" s="29"/>
      <c r="M24" s="29"/>
      <c r="N24" s="29"/>
      <c r="O24" s="29"/>
      <c r="P24" s="28" t="s">
        <v>264</v>
      </c>
      <c r="S24" s="28">
        <v>20</v>
      </c>
      <c r="T24" s="28" t="s">
        <v>264</v>
      </c>
      <c r="U24" s="28" t="s">
        <v>264</v>
      </c>
      <c r="V24" s="28">
        <v>10</v>
      </c>
      <c r="X24" s="29" t="s">
        <v>264</v>
      </c>
      <c r="Y24" s="29"/>
      <c r="Z24" s="29"/>
      <c r="AA24" s="29"/>
      <c r="AE24" s="15">
        <f t="shared" si="2"/>
        <v>70</v>
      </c>
      <c r="AF24" s="15">
        <f t="shared" si="3"/>
        <v>100</v>
      </c>
      <c r="AG24" s="29"/>
      <c r="AH24" s="29" t="s">
        <v>264</v>
      </c>
      <c r="AI24" s="29" t="s">
        <v>264</v>
      </c>
      <c r="AJ24" s="29">
        <v>10</v>
      </c>
      <c r="AK24" s="29"/>
      <c r="AL24" s="29"/>
      <c r="AM24" s="29"/>
      <c r="AN24" s="15">
        <f t="shared" si="4"/>
        <v>10</v>
      </c>
      <c r="AO24" s="15">
        <f t="shared" si="5"/>
        <v>20</v>
      </c>
      <c r="AQ24" s="28">
        <v>10</v>
      </c>
      <c r="AR24" s="28" t="s">
        <v>264</v>
      </c>
      <c r="AT24" s="28" t="s">
        <v>264</v>
      </c>
      <c r="AV24" s="28" t="s">
        <v>264</v>
      </c>
      <c r="AX24" s="27">
        <f t="shared" si="6"/>
        <v>10</v>
      </c>
      <c r="AY24" s="15">
        <f t="shared" si="7"/>
        <v>20</v>
      </c>
      <c r="BA24" s="28">
        <v>20</v>
      </c>
      <c r="BC24" s="28">
        <v>20</v>
      </c>
      <c r="BD24" s="29"/>
      <c r="BE24" s="29"/>
      <c r="BF24" s="29"/>
      <c r="BG24" s="29"/>
      <c r="BH24" s="29"/>
      <c r="BI24" s="29"/>
      <c r="BJ24" s="29"/>
      <c r="BK24" s="15">
        <f>SUM(AZ24:BJ24)</f>
        <v>40</v>
      </c>
      <c r="BL24" s="15">
        <f t="shared" si="8"/>
        <v>20</v>
      </c>
      <c r="BN24" s="29"/>
      <c r="BO24" s="29"/>
      <c r="BP24" s="29"/>
      <c r="BQ24" s="29"/>
      <c r="BR24" s="29"/>
      <c r="BS24" s="29"/>
      <c r="BT24" s="29"/>
      <c r="BU24" s="29"/>
      <c r="BV24" s="15">
        <f t="shared" si="0"/>
        <v>0</v>
      </c>
      <c r="BW24" s="24">
        <v>20</v>
      </c>
      <c r="BX24" s="28">
        <v>-5</v>
      </c>
      <c r="CA24" s="27">
        <f t="shared" si="9"/>
        <v>-5</v>
      </c>
      <c r="CB24" s="36">
        <f>SUM(F24,AE24,AN24,AX24,BK24,BV24,BW24,CA24)</f>
        <v>175</v>
      </c>
    </row>
    <row r="25" spans="1:80" s="28" customFormat="1" ht="15.75">
      <c r="A25" s="42" t="s">
        <v>143</v>
      </c>
      <c r="B25" s="42" t="s">
        <v>77</v>
      </c>
      <c r="C25" s="43">
        <v>10</v>
      </c>
      <c r="D25" s="29"/>
      <c r="E25" s="29"/>
      <c r="F25" s="15">
        <f t="shared" si="1"/>
        <v>10</v>
      </c>
      <c r="G25" s="18"/>
      <c r="J25" s="29"/>
      <c r="K25" s="29">
        <v>20</v>
      </c>
      <c r="L25" s="29"/>
      <c r="M25" s="29">
        <v>20</v>
      </c>
      <c r="N25" s="29"/>
      <c r="O25" s="29"/>
      <c r="P25" s="29" t="s">
        <v>264</v>
      </c>
      <c r="Q25" s="29"/>
      <c r="R25" s="29"/>
      <c r="S25" s="29" t="s">
        <v>264</v>
      </c>
      <c r="T25" s="29" t="s">
        <v>264</v>
      </c>
      <c r="U25" s="29" t="s">
        <v>264</v>
      </c>
      <c r="V25" s="29"/>
      <c r="W25" s="29"/>
      <c r="X25" s="29" t="s">
        <v>264</v>
      </c>
      <c r="Y25" s="29"/>
      <c r="Z25" s="29"/>
      <c r="AA25" s="29"/>
      <c r="AB25" s="29"/>
      <c r="AC25" s="29"/>
      <c r="AE25" s="15">
        <f t="shared" si="2"/>
        <v>40</v>
      </c>
      <c r="AF25" s="15">
        <f t="shared" si="3"/>
        <v>130</v>
      </c>
      <c r="AG25" s="29">
        <v>20</v>
      </c>
      <c r="AH25" s="29" t="s">
        <v>264</v>
      </c>
      <c r="AI25" s="29" t="s">
        <v>264</v>
      </c>
      <c r="AJ25" s="29" t="s">
        <v>264</v>
      </c>
      <c r="AK25" s="29"/>
      <c r="AL25" s="29"/>
      <c r="AM25" s="29"/>
      <c r="AN25" s="15">
        <f t="shared" si="4"/>
        <v>20</v>
      </c>
      <c r="AO25" s="15">
        <f t="shared" si="5"/>
        <v>10</v>
      </c>
      <c r="AR25" s="28" t="s">
        <v>264</v>
      </c>
      <c r="AT25" s="28" t="s">
        <v>264</v>
      </c>
      <c r="AV25" s="28" t="s">
        <v>264</v>
      </c>
      <c r="AX25" s="27">
        <f t="shared" si="6"/>
        <v>0</v>
      </c>
      <c r="AY25" s="15">
        <f t="shared" si="7"/>
        <v>30</v>
      </c>
      <c r="AZ25" s="28">
        <v>20</v>
      </c>
      <c r="BD25" s="29"/>
      <c r="BE25" s="29"/>
      <c r="BF25" s="29"/>
      <c r="BG25" s="29"/>
      <c r="BH25" s="29"/>
      <c r="BI25" s="29"/>
      <c r="BJ25" s="29"/>
      <c r="BK25" s="15">
        <f>SUM(AZ25:BJ25)</f>
        <v>20</v>
      </c>
      <c r="BL25" s="15">
        <f t="shared" si="8"/>
        <v>40</v>
      </c>
      <c r="BN25" s="29"/>
      <c r="BO25" s="29"/>
      <c r="BP25" s="29"/>
      <c r="BQ25" s="29"/>
      <c r="BR25" s="29"/>
      <c r="BS25" s="29"/>
      <c r="BT25" s="29"/>
      <c r="BU25" s="29"/>
      <c r="BV25" s="15">
        <f t="shared" si="0"/>
        <v>0</v>
      </c>
      <c r="BW25" s="24">
        <v>0</v>
      </c>
      <c r="BX25" s="28">
        <v>-25</v>
      </c>
      <c r="CA25" s="27">
        <f t="shared" si="9"/>
        <v>-25</v>
      </c>
      <c r="CB25" s="36">
        <f>SUM(F25,AE25,AN25,AX25,BK25,BV25,BW25,CA25)</f>
        <v>65</v>
      </c>
    </row>
    <row r="26" spans="1:80" s="28" customFormat="1" ht="15.75">
      <c r="A26" s="42" t="s">
        <v>144</v>
      </c>
      <c r="B26" s="42" t="s">
        <v>191</v>
      </c>
      <c r="C26" s="43">
        <v>10</v>
      </c>
      <c r="D26" s="29">
        <v>20</v>
      </c>
      <c r="E26" s="29"/>
      <c r="F26" s="15">
        <f t="shared" si="1"/>
        <v>30</v>
      </c>
      <c r="G26" s="18"/>
      <c r="H26" s="28">
        <v>20</v>
      </c>
      <c r="J26" s="29"/>
      <c r="K26" s="29"/>
      <c r="L26" s="29"/>
      <c r="M26" s="29"/>
      <c r="N26" s="29"/>
      <c r="O26" s="29"/>
      <c r="P26" s="29" t="s">
        <v>264</v>
      </c>
      <c r="Q26" s="29"/>
      <c r="R26" s="29"/>
      <c r="S26" s="29" t="s">
        <v>264</v>
      </c>
      <c r="T26" s="29" t="s">
        <v>264</v>
      </c>
      <c r="U26" s="29" t="s">
        <v>264</v>
      </c>
      <c r="V26" s="29">
        <v>10</v>
      </c>
      <c r="W26" s="29"/>
      <c r="X26" s="29" t="s">
        <v>264</v>
      </c>
      <c r="Y26" s="29"/>
      <c r="Z26" s="29"/>
      <c r="AA26" s="29"/>
      <c r="AB26" s="29"/>
      <c r="AC26" s="29"/>
      <c r="AE26" s="15">
        <f t="shared" si="2"/>
        <v>30</v>
      </c>
      <c r="AF26" s="15">
        <f t="shared" si="3"/>
        <v>140</v>
      </c>
      <c r="AG26" s="29"/>
      <c r="AH26" s="29" t="s">
        <v>264</v>
      </c>
      <c r="AI26" s="29" t="s">
        <v>264</v>
      </c>
      <c r="AJ26" s="29" t="s">
        <v>264</v>
      </c>
      <c r="AK26" s="29"/>
      <c r="AL26" s="29"/>
      <c r="AM26" s="29"/>
      <c r="AN26" s="15">
        <f t="shared" si="4"/>
        <v>0</v>
      </c>
      <c r="AO26" s="15">
        <f t="shared" si="5"/>
        <v>30</v>
      </c>
      <c r="AR26" s="28" t="s">
        <v>264</v>
      </c>
      <c r="AT26" s="28" t="s">
        <v>264</v>
      </c>
      <c r="AV26" s="28" t="s">
        <v>264</v>
      </c>
      <c r="AX26" s="27">
        <f t="shared" si="6"/>
        <v>0</v>
      </c>
      <c r="AY26" s="15">
        <f t="shared" si="7"/>
        <v>30</v>
      </c>
      <c r="BA26" s="28" t="s">
        <v>264</v>
      </c>
      <c r="BD26" s="29"/>
      <c r="BE26" s="29"/>
      <c r="BF26" s="29"/>
      <c r="BG26" s="29"/>
      <c r="BH26" s="29"/>
      <c r="BI26" s="29"/>
      <c r="BJ26" s="29"/>
      <c r="BK26" s="15">
        <f>SUM(AZ26:BJ26)</f>
        <v>0</v>
      </c>
      <c r="BL26" s="15">
        <f t="shared" si="8"/>
        <v>60</v>
      </c>
      <c r="BM26" s="28">
        <v>20</v>
      </c>
      <c r="BN26" s="29"/>
      <c r="BO26" s="29"/>
      <c r="BP26" s="29"/>
      <c r="BQ26" s="29"/>
      <c r="BR26" s="29"/>
      <c r="BS26" s="29"/>
      <c r="BT26" s="29"/>
      <c r="BU26" s="29"/>
      <c r="BV26" s="15">
        <f t="shared" si="0"/>
        <v>20</v>
      </c>
      <c r="BW26" s="24">
        <v>0</v>
      </c>
      <c r="BX26" s="72">
        <v>0</v>
      </c>
      <c r="CA26" s="27">
        <f t="shared" si="9"/>
        <v>0</v>
      </c>
      <c r="CB26" s="36">
        <f>SUM(F26,AE26,AN26,AX26,BK26,BV26,BW26,CA26)</f>
        <v>80</v>
      </c>
    </row>
    <row r="27" spans="1:80" s="28" customFormat="1" ht="15.75">
      <c r="A27" s="42" t="s">
        <v>145</v>
      </c>
      <c r="B27" s="42" t="s">
        <v>192</v>
      </c>
      <c r="C27" s="43">
        <v>10</v>
      </c>
      <c r="D27" s="29">
        <v>20</v>
      </c>
      <c r="E27" s="29">
        <v>20</v>
      </c>
      <c r="F27" s="15">
        <f t="shared" si="1"/>
        <v>50</v>
      </c>
      <c r="G27" s="18"/>
      <c r="I27" s="28">
        <v>30</v>
      </c>
      <c r="J27" s="29"/>
      <c r="K27" s="29">
        <v>20</v>
      </c>
      <c r="L27" s="29"/>
      <c r="M27" s="29">
        <v>20</v>
      </c>
      <c r="N27" s="29"/>
      <c r="O27" s="29"/>
      <c r="P27" s="28" t="s">
        <v>264</v>
      </c>
      <c r="Q27" s="28">
        <v>10</v>
      </c>
      <c r="S27" s="28" t="s">
        <v>264</v>
      </c>
      <c r="T27" s="28" t="s">
        <v>264</v>
      </c>
      <c r="U27" s="28" t="s">
        <v>264</v>
      </c>
      <c r="W27" s="28">
        <v>40</v>
      </c>
      <c r="X27" s="29">
        <v>40</v>
      </c>
      <c r="Y27" s="29"/>
      <c r="Z27" s="29">
        <v>40</v>
      </c>
      <c r="AA27" s="29"/>
      <c r="AE27" s="15">
        <f t="shared" si="2"/>
        <v>200</v>
      </c>
      <c r="AF27" s="15">
        <f t="shared" si="3"/>
        <v>0</v>
      </c>
      <c r="AG27" s="29"/>
      <c r="AH27" s="29" t="s">
        <v>264</v>
      </c>
      <c r="AI27" s="29">
        <v>10</v>
      </c>
      <c r="AJ27" s="29" t="s">
        <v>264</v>
      </c>
      <c r="AK27" s="29">
        <v>10</v>
      </c>
      <c r="AL27" s="29"/>
      <c r="AM27" s="29">
        <v>10</v>
      </c>
      <c r="AN27" s="15">
        <f t="shared" si="4"/>
        <v>30</v>
      </c>
      <c r="AO27" s="15">
        <f t="shared" si="5"/>
        <v>0</v>
      </c>
      <c r="AR27" s="28" t="s">
        <v>264</v>
      </c>
      <c r="AT27" s="28">
        <v>10</v>
      </c>
      <c r="AU27" s="28">
        <v>15</v>
      </c>
      <c r="AV27" s="28">
        <v>10</v>
      </c>
      <c r="AX27" s="27">
        <f t="shared" si="6"/>
        <v>35</v>
      </c>
      <c r="AY27" s="15">
        <f t="shared" si="7"/>
        <v>0</v>
      </c>
      <c r="BA27" s="28" t="s">
        <v>264</v>
      </c>
      <c r="BD27" s="29"/>
      <c r="BE27" s="29">
        <v>20</v>
      </c>
      <c r="BF27" s="29">
        <v>20</v>
      </c>
      <c r="BG27" s="29"/>
      <c r="BH27" s="29"/>
      <c r="BI27" s="29"/>
      <c r="BJ27" s="29">
        <v>20</v>
      </c>
      <c r="BK27" s="15">
        <f>SUM(AZ27:BJ27)</f>
        <v>60</v>
      </c>
      <c r="BL27" s="15">
        <f t="shared" si="8"/>
        <v>0</v>
      </c>
      <c r="BN27" s="29"/>
      <c r="BO27" s="29"/>
      <c r="BP27" s="29"/>
      <c r="BQ27" s="29"/>
      <c r="BR27" s="29">
        <v>20</v>
      </c>
      <c r="BS27" s="29"/>
      <c r="BT27" s="29">
        <v>20</v>
      </c>
      <c r="BU27" s="29"/>
      <c r="BV27" s="15">
        <f t="shared" si="0"/>
        <v>40</v>
      </c>
      <c r="BW27" s="24">
        <v>20</v>
      </c>
      <c r="BX27" s="28">
        <v>-5</v>
      </c>
      <c r="CA27" s="27">
        <f t="shared" si="9"/>
        <v>-5</v>
      </c>
      <c r="CB27" s="36">
        <f>SUM(F27,AE27,AN27,AX27,BK27,BV27,BW27,CA27)</f>
        <v>430</v>
      </c>
    </row>
    <row r="28" spans="1:80" s="28" customFormat="1" ht="15.75">
      <c r="A28" s="42" t="s">
        <v>111</v>
      </c>
      <c r="B28" s="42" t="s">
        <v>265</v>
      </c>
      <c r="C28" s="43">
        <v>10</v>
      </c>
      <c r="D28" s="29">
        <v>20</v>
      </c>
      <c r="E28" s="28">
        <v>20</v>
      </c>
      <c r="F28" s="15">
        <f t="shared" si="1"/>
        <v>50</v>
      </c>
      <c r="G28" s="18"/>
      <c r="J28" s="29"/>
      <c r="K28" s="29">
        <v>20</v>
      </c>
      <c r="L28" s="29"/>
      <c r="M28" s="29"/>
      <c r="N28" s="29"/>
      <c r="O28" s="29">
        <v>20</v>
      </c>
      <c r="P28" s="28">
        <v>20</v>
      </c>
      <c r="Q28" s="28">
        <v>10</v>
      </c>
      <c r="S28" s="28">
        <v>20</v>
      </c>
      <c r="T28" s="28" t="s">
        <v>264</v>
      </c>
      <c r="U28" s="28">
        <v>40</v>
      </c>
      <c r="V28" s="28">
        <v>10</v>
      </c>
      <c r="W28" s="28">
        <v>40</v>
      </c>
      <c r="X28" s="29">
        <v>40</v>
      </c>
      <c r="Y28" s="29"/>
      <c r="Z28" s="29"/>
      <c r="AA28" s="29"/>
      <c r="AE28" s="15">
        <f t="shared" si="2"/>
        <v>220</v>
      </c>
      <c r="AF28" s="15">
        <f t="shared" si="3"/>
        <v>0</v>
      </c>
      <c r="AG28" s="29">
        <v>20</v>
      </c>
      <c r="AH28" s="29" t="s">
        <v>264</v>
      </c>
      <c r="AI28" s="29" t="s">
        <v>264</v>
      </c>
      <c r="AJ28" s="29">
        <v>10</v>
      </c>
      <c r="AK28" s="29">
        <v>10</v>
      </c>
      <c r="AL28" s="29"/>
      <c r="AM28" s="29"/>
      <c r="AN28" s="15">
        <f t="shared" si="4"/>
        <v>40</v>
      </c>
      <c r="AO28" s="15">
        <f t="shared" si="5"/>
        <v>0</v>
      </c>
      <c r="AR28" s="28">
        <v>10</v>
      </c>
      <c r="AS28" s="28">
        <v>10</v>
      </c>
      <c r="AT28" s="28">
        <v>10</v>
      </c>
      <c r="AV28" s="28" t="s">
        <v>264</v>
      </c>
      <c r="AX28" s="27">
        <f t="shared" si="6"/>
        <v>30</v>
      </c>
      <c r="AY28" s="15">
        <f t="shared" si="7"/>
        <v>0</v>
      </c>
      <c r="BA28" s="28">
        <v>20</v>
      </c>
      <c r="BC28" s="28">
        <v>20</v>
      </c>
      <c r="BD28" s="29">
        <v>20</v>
      </c>
      <c r="BE28" s="29">
        <v>20</v>
      </c>
      <c r="BF28" s="29">
        <v>20</v>
      </c>
      <c r="BG28" s="29"/>
      <c r="BH28" s="29"/>
      <c r="BI28" s="29"/>
      <c r="BJ28" s="29"/>
      <c r="BK28" s="15">
        <f>SUM(AZ28:BJ28)</f>
        <v>100</v>
      </c>
      <c r="BL28" s="15">
        <f t="shared" si="8"/>
        <v>0</v>
      </c>
      <c r="BN28" s="29">
        <v>20</v>
      </c>
      <c r="BO28" s="29"/>
      <c r="BP28" s="29"/>
      <c r="BQ28" s="29">
        <v>20</v>
      </c>
      <c r="BR28" s="29"/>
      <c r="BS28" s="29"/>
      <c r="BT28" s="29"/>
      <c r="BU28" s="29"/>
      <c r="BV28" s="15">
        <f t="shared" si="0"/>
        <v>40</v>
      </c>
      <c r="BW28" s="24">
        <v>20</v>
      </c>
      <c r="BX28" s="28">
        <v>-5</v>
      </c>
      <c r="BY28" s="28">
        <v>15</v>
      </c>
      <c r="BZ28" s="28">
        <v>5</v>
      </c>
      <c r="CA28" s="27">
        <f t="shared" si="9"/>
        <v>15</v>
      </c>
      <c r="CB28" s="36">
        <f>SUM(F28,AE28,AN28,AX28,BK28,BV28,BW28,CA28)</f>
        <v>515</v>
      </c>
    </row>
    <row r="29" spans="1:80" s="28" customFormat="1" ht="15.75">
      <c r="A29" s="42" t="s">
        <v>111</v>
      </c>
      <c r="B29" s="42" t="s">
        <v>120</v>
      </c>
      <c r="C29" s="43">
        <v>10</v>
      </c>
      <c r="D29" s="29">
        <v>20</v>
      </c>
      <c r="E29" s="29">
        <v>20</v>
      </c>
      <c r="F29" s="15">
        <f t="shared" si="1"/>
        <v>50</v>
      </c>
      <c r="G29" s="18">
        <v>20</v>
      </c>
      <c r="H29" s="29"/>
      <c r="I29" s="29">
        <v>30</v>
      </c>
      <c r="J29" s="29">
        <v>30</v>
      </c>
      <c r="K29" s="29">
        <v>0</v>
      </c>
      <c r="L29" s="29">
        <v>40</v>
      </c>
      <c r="M29" s="29"/>
      <c r="N29" s="29">
        <v>20</v>
      </c>
      <c r="O29" s="29">
        <v>20</v>
      </c>
      <c r="P29" s="29" t="s">
        <v>264</v>
      </c>
      <c r="Q29" s="29"/>
      <c r="R29" s="29"/>
      <c r="S29" s="29">
        <v>20</v>
      </c>
      <c r="T29" s="29" t="s">
        <v>264</v>
      </c>
      <c r="U29" s="29" t="s">
        <v>264</v>
      </c>
      <c r="V29" s="29"/>
      <c r="W29" s="29"/>
      <c r="X29" s="29" t="s">
        <v>264</v>
      </c>
      <c r="Y29" s="29"/>
      <c r="Z29" s="29"/>
      <c r="AA29" s="29"/>
      <c r="AB29" s="29"/>
      <c r="AC29" s="29"/>
      <c r="AE29" s="15">
        <f t="shared" si="2"/>
        <v>180</v>
      </c>
      <c r="AF29" s="15">
        <f t="shared" si="3"/>
        <v>0</v>
      </c>
      <c r="AG29" s="29">
        <v>20</v>
      </c>
      <c r="AH29" s="29" t="s">
        <v>264</v>
      </c>
      <c r="AI29" s="29" t="s">
        <v>264</v>
      </c>
      <c r="AJ29" s="29">
        <v>10</v>
      </c>
      <c r="AK29" s="29"/>
      <c r="AL29" s="29"/>
      <c r="AM29" s="29"/>
      <c r="AN29" s="15">
        <f t="shared" si="4"/>
        <v>30</v>
      </c>
      <c r="AO29" s="15">
        <f t="shared" si="5"/>
        <v>0</v>
      </c>
      <c r="AP29" s="28">
        <v>10</v>
      </c>
      <c r="AR29" s="28">
        <v>10</v>
      </c>
      <c r="AT29" s="28" t="s">
        <v>264</v>
      </c>
      <c r="AU29" s="28">
        <v>15</v>
      </c>
      <c r="AV29" s="28" t="s">
        <v>264</v>
      </c>
      <c r="AX29" s="27">
        <f t="shared" si="6"/>
        <v>35</v>
      </c>
      <c r="AY29" s="15">
        <f t="shared" si="7"/>
        <v>0</v>
      </c>
      <c r="AZ29" s="28">
        <v>20</v>
      </c>
      <c r="BA29" s="28" t="s">
        <v>264</v>
      </c>
      <c r="BD29" s="29"/>
      <c r="BE29" s="29">
        <v>20</v>
      </c>
      <c r="BF29" s="29"/>
      <c r="BG29" s="29"/>
      <c r="BH29" s="29"/>
      <c r="BI29" s="29">
        <v>20</v>
      </c>
      <c r="BJ29" s="29"/>
      <c r="BK29" s="15">
        <f>SUM(AZ29:BJ29)</f>
        <v>60</v>
      </c>
      <c r="BL29" s="15">
        <f t="shared" si="8"/>
        <v>0</v>
      </c>
      <c r="BN29" s="29"/>
      <c r="BO29" s="29"/>
      <c r="BP29" s="29"/>
      <c r="BQ29" s="29"/>
      <c r="BR29" s="29"/>
      <c r="BS29" s="29">
        <v>40</v>
      </c>
      <c r="BT29" s="29"/>
      <c r="BU29" s="29"/>
      <c r="BV29" s="15">
        <f t="shared" si="0"/>
        <v>40</v>
      </c>
      <c r="BW29" s="24">
        <v>20</v>
      </c>
      <c r="BX29" s="28">
        <v>-5</v>
      </c>
      <c r="BY29" s="28">
        <v>15</v>
      </c>
      <c r="CA29" s="27">
        <f t="shared" si="9"/>
        <v>10</v>
      </c>
      <c r="CB29" s="36">
        <f>SUM(F29,AE29,AN29,AX29,BK29,BV29,BW29,CA29)</f>
        <v>425</v>
      </c>
    </row>
    <row r="30" spans="1:80" s="28" customFormat="1" ht="15.75">
      <c r="A30" s="42" t="s">
        <v>146</v>
      </c>
      <c r="B30" s="42" t="s">
        <v>193</v>
      </c>
      <c r="C30" s="43">
        <v>10</v>
      </c>
      <c r="D30" s="29"/>
      <c r="E30" s="29"/>
      <c r="F30" s="15">
        <f t="shared" si="1"/>
        <v>10</v>
      </c>
      <c r="G30" s="18"/>
      <c r="J30" s="29"/>
      <c r="K30" s="29"/>
      <c r="L30" s="29"/>
      <c r="M30" s="29"/>
      <c r="N30" s="29"/>
      <c r="O30" s="29"/>
      <c r="P30" s="28" t="s">
        <v>264</v>
      </c>
      <c r="S30" s="28" t="s">
        <v>264</v>
      </c>
      <c r="T30" s="28" t="s">
        <v>264</v>
      </c>
      <c r="U30" s="28" t="s">
        <v>264</v>
      </c>
      <c r="X30" s="29" t="s">
        <v>264</v>
      </c>
      <c r="Y30" s="29"/>
      <c r="Z30" s="29"/>
      <c r="AA30" s="29"/>
      <c r="AE30" s="15">
        <f t="shared" si="2"/>
        <v>0</v>
      </c>
      <c r="AF30" s="15">
        <f t="shared" si="3"/>
        <v>170</v>
      </c>
      <c r="AG30" s="29"/>
      <c r="AH30" s="29" t="s">
        <v>264</v>
      </c>
      <c r="AI30" s="29" t="s">
        <v>264</v>
      </c>
      <c r="AJ30" s="29" t="s">
        <v>264</v>
      </c>
      <c r="AK30" s="29"/>
      <c r="AL30" s="29"/>
      <c r="AM30" s="29"/>
      <c r="AN30" s="15">
        <f t="shared" si="4"/>
        <v>0</v>
      </c>
      <c r="AO30" s="15">
        <f t="shared" si="5"/>
        <v>30</v>
      </c>
      <c r="AR30" s="28" t="s">
        <v>264</v>
      </c>
      <c r="AT30" s="28" t="s">
        <v>264</v>
      </c>
      <c r="AV30" s="28" t="s">
        <v>264</v>
      </c>
      <c r="AX30" s="27">
        <f t="shared" si="6"/>
        <v>0</v>
      </c>
      <c r="AY30" s="15">
        <f t="shared" si="7"/>
        <v>30</v>
      </c>
      <c r="BA30" s="28">
        <v>20</v>
      </c>
      <c r="BD30" s="29"/>
      <c r="BE30" s="29"/>
      <c r="BF30" s="29"/>
      <c r="BG30" s="29"/>
      <c r="BH30" s="29"/>
      <c r="BI30" s="29"/>
      <c r="BJ30" s="29"/>
      <c r="BK30" s="15">
        <f>SUM(AZ30:BJ30)</f>
        <v>20</v>
      </c>
      <c r="BL30" s="15">
        <f t="shared" si="8"/>
        <v>40</v>
      </c>
      <c r="BN30" s="29"/>
      <c r="BO30" s="29"/>
      <c r="BP30" s="29"/>
      <c r="BQ30" s="29"/>
      <c r="BR30" s="29"/>
      <c r="BS30" s="29"/>
      <c r="BT30" s="29"/>
      <c r="BU30" s="29"/>
      <c r="BV30" s="15">
        <f t="shared" si="0"/>
        <v>0</v>
      </c>
      <c r="BW30" s="24">
        <v>0</v>
      </c>
      <c r="CA30" s="27">
        <f t="shared" si="9"/>
        <v>0</v>
      </c>
      <c r="CB30" s="36">
        <f>SUM(F30,AE30,AN30,AX30,BK30,BV30,BW30,CA30)</f>
        <v>30</v>
      </c>
    </row>
    <row r="31" spans="1:80" s="28" customFormat="1" ht="15.75">
      <c r="A31" s="42" t="s">
        <v>59</v>
      </c>
      <c r="B31" s="42" t="s">
        <v>38</v>
      </c>
      <c r="C31" s="43">
        <v>10</v>
      </c>
      <c r="D31" s="29">
        <v>20</v>
      </c>
      <c r="E31" s="29">
        <v>20</v>
      </c>
      <c r="F31" s="15">
        <f t="shared" si="1"/>
        <v>50</v>
      </c>
      <c r="G31" s="18">
        <v>20</v>
      </c>
      <c r="I31" s="28">
        <v>30</v>
      </c>
      <c r="J31" s="29"/>
      <c r="K31" s="29">
        <v>20</v>
      </c>
      <c r="L31" s="29"/>
      <c r="M31" s="29"/>
      <c r="N31" s="29"/>
      <c r="O31" s="29">
        <v>20</v>
      </c>
      <c r="P31" s="28">
        <v>20</v>
      </c>
      <c r="Q31" s="28">
        <v>10</v>
      </c>
      <c r="S31" s="28" t="s">
        <v>264</v>
      </c>
      <c r="T31" s="28">
        <v>20</v>
      </c>
      <c r="U31" s="28" t="s">
        <v>264</v>
      </c>
      <c r="W31" s="28">
        <v>40</v>
      </c>
      <c r="X31" s="29" t="s">
        <v>264</v>
      </c>
      <c r="Y31" s="29"/>
      <c r="Z31" s="29"/>
      <c r="AA31" s="29"/>
      <c r="AE31" s="15">
        <f t="shared" si="2"/>
        <v>180</v>
      </c>
      <c r="AF31" s="15">
        <f t="shared" si="3"/>
        <v>0</v>
      </c>
      <c r="AG31" s="29">
        <v>20</v>
      </c>
      <c r="AH31" s="29">
        <v>0</v>
      </c>
      <c r="AI31" s="29" t="s">
        <v>264</v>
      </c>
      <c r="AJ31" s="29">
        <v>10</v>
      </c>
      <c r="AK31" s="29"/>
      <c r="AL31" s="29"/>
      <c r="AM31" s="29"/>
      <c r="AN31" s="15">
        <f t="shared" si="4"/>
        <v>30</v>
      </c>
      <c r="AO31" s="15">
        <f t="shared" si="5"/>
        <v>0</v>
      </c>
      <c r="AS31" s="28">
        <v>10</v>
      </c>
      <c r="AT31" s="28">
        <v>10</v>
      </c>
      <c r="AV31" s="28" t="s">
        <v>264</v>
      </c>
      <c r="AW31" s="28">
        <v>10</v>
      </c>
      <c r="AX31" s="27">
        <f t="shared" si="6"/>
        <v>30</v>
      </c>
      <c r="AY31" s="15">
        <f t="shared" si="7"/>
        <v>0</v>
      </c>
      <c r="BA31" s="28" t="s">
        <v>264</v>
      </c>
      <c r="BB31" s="28">
        <v>20</v>
      </c>
      <c r="BC31" s="28">
        <v>20</v>
      </c>
      <c r="BD31" s="29"/>
      <c r="BE31" s="29">
        <v>20</v>
      </c>
      <c r="BF31" s="29"/>
      <c r="BG31" s="29"/>
      <c r="BH31" s="29"/>
      <c r="BI31" s="29">
        <v>20</v>
      </c>
      <c r="BJ31" s="29"/>
      <c r="BK31" s="15">
        <f>SUM(AZ31:BJ31)</f>
        <v>80</v>
      </c>
      <c r="BL31" s="15">
        <f t="shared" si="8"/>
        <v>0</v>
      </c>
      <c r="BM31" s="28">
        <v>20</v>
      </c>
      <c r="BN31" s="29"/>
      <c r="BO31" s="29">
        <v>20</v>
      </c>
      <c r="BP31" s="29"/>
      <c r="BQ31" s="29"/>
      <c r="BR31" s="29"/>
      <c r="BS31" s="29">
        <v>40</v>
      </c>
      <c r="BT31" s="29"/>
      <c r="BU31" s="29"/>
      <c r="BV31" s="15">
        <f t="shared" si="0"/>
        <v>80</v>
      </c>
      <c r="BW31" s="24">
        <v>20</v>
      </c>
      <c r="BX31" s="28">
        <v>-10</v>
      </c>
      <c r="BY31" s="28">
        <v>20</v>
      </c>
      <c r="CA31" s="27">
        <f t="shared" si="9"/>
        <v>10</v>
      </c>
      <c r="CB31" s="36">
        <f>SUM(F31,AE31,AN31,AX31,BK31,BV31,BW31,CA31)</f>
        <v>480</v>
      </c>
    </row>
    <row r="32" spans="1:80" s="28" customFormat="1" ht="15.75">
      <c r="A32" s="42" t="s">
        <v>112</v>
      </c>
      <c r="B32" s="42" t="s">
        <v>121</v>
      </c>
      <c r="C32" s="43">
        <v>0</v>
      </c>
      <c r="D32" s="29">
        <v>20</v>
      </c>
      <c r="E32" s="29">
        <v>20</v>
      </c>
      <c r="F32" s="15">
        <f t="shared" si="1"/>
        <v>40</v>
      </c>
      <c r="G32" s="18"/>
      <c r="I32" s="28">
        <v>30</v>
      </c>
      <c r="J32" s="29">
        <v>30</v>
      </c>
      <c r="K32" s="29"/>
      <c r="L32" s="29">
        <v>40</v>
      </c>
      <c r="M32" s="29"/>
      <c r="N32" s="29"/>
      <c r="O32" s="29"/>
      <c r="P32" s="28" t="s">
        <v>264</v>
      </c>
      <c r="S32" s="28" t="s">
        <v>264</v>
      </c>
      <c r="T32" s="28" t="s">
        <v>264</v>
      </c>
      <c r="U32" s="28" t="s">
        <v>264</v>
      </c>
      <c r="X32" s="29" t="s">
        <v>264</v>
      </c>
      <c r="Y32" s="29"/>
      <c r="Z32" s="29"/>
      <c r="AA32" s="29"/>
      <c r="AE32" s="15">
        <f t="shared" si="2"/>
        <v>100</v>
      </c>
      <c r="AF32" s="15">
        <f t="shared" si="3"/>
        <v>70</v>
      </c>
      <c r="AG32" s="29"/>
      <c r="AH32" s="29" t="s">
        <v>264</v>
      </c>
      <c r="AI32" s="29">
        <v>10</v>
      </c>
      <c r="AJ32" s="29" t="s">
        <v>264</v>
      </c>
      <c r="AK32" s="29"/>
      <c r="AL32" s="29">
        <v>5</v>
      </c>
      <c r="AM32" s="29"/>
      <c r="AN32" s="15">
        <f t="shared" si="4"/>
        <v>15</v>
      </c>
      <c r="AO32" s="15">
        <f t="shared" si="5"/>
        <v>15</v>
      </c>
      <c r="AQ32" s="28">
        <v>10</v>
      </c>
      <c r="AR32" s="28">
        <v>10</v>
      </c>
      <c r="AT32" s="28">
        <v>10</v>
      </c>
      <c r="AV32" s="28" t="s">
        <v>264</v>
      </c>
      <c r="AX32" s="27">
        <f t="shared" si="6"/>
        <v>30</v>
      </c>
      <c r="AY32" s="15">
        <f t="shared" si="7"/>
        <v>0</v>
      </c>
      <c r="AZ32" s="28">
        <v>20</v>
      </c>
      <c r="BA32" s="28" t="s">
        <v>264</v>
      </c>
      <c r="BD32" s="29"/>
      <c r="BE32" s="29">
        <v>20</v>
      </c>
      <c r="BF32" s="29"/>
      <c r="BG32" s="29"/>
      <c r="BH32" s="29"/>
      <c r="BI32" s="29"/>
      <c r="BJ32" s="29"/>
      <c r="BK32" s="15">
        <f>SUM(AZ32:BJ32)</f>
        <v>40</v>
      </c>
      <c r="BL32" s="15">
        <f t="shared" si="8"/>
        <v>20</v>
      </c>
      <c r="BN32" s="29"/>
      <c r="BO32" s="29"/>
      <c r="BP32" s="29"/>
      <c r="BQ32" s="29">
        <v>20</v>
      </c>
      <c r="BR32" s="29"/>
      <c r="BS32" s="29"/>
      <c r="BT32" s="29"/>
      <c r="BU32" s="29"/>
      <c r="BV32" s="15">
        <f t="shared" si="0"/>
        <v>20</v>
      </c>
      <c r="BW32" s="24">
        <v>0</v>
      </c>
      <c r="BY32" s="28">
        <v>10</v>
      </c>
      <c r="CA32" s="27">
        <f t="shared" si="9"/>
        <v>10</v>
      </c>
      <c r="CB32" s="36">
        <f>SUM(F32,AE32,AN32,AX32,BK32,BV32,BW32,CA32)</f>
        <v>255</v>
      </c>
    </row>
    <row r="33" spans="1:80" s="28" customFormat="1" ht="15.75">
      <c r="A33" s="42" t="s">
        <v>147</v>
      </c>
      <c r="B33" s="42" t="s">
        <v>194</v>
      </c>
      <c r="C33" s="43">
        <v>10</v>
      </c>
      <c r="D33" s="29">
        <v>20</v>
      </c>
      <c r="E33" s="28">
        <v>20</v>
      </c>
      <c r="F33" s="15">
        <f t="shared" si="1"/>
        <v>50</v>
      </c>
      <c r="G33" s="18"/>
      <c r="J33" s="29"/>
      <c r="K33" s="29"/>
      <c r="L33" s="29"/>
      <c r="M33" s="29"/>
      <c r="N33" s="29"/>
      <c r="O33" s="29"/>
      <c r="P33" s="28" t="s">
        <v>264</v>
      </c>
      <c r="S33" s="28" t="s">
        <v>264</v>
      </c>
      <c r="T33" s="28">
        <v>20</v>
      </c>
      <c r="U33" s="28">
        <v>40</v>
      </c>
      <c r="W33" s="28">
        <v>40</v>
      </c>
      <c r="X33" s="29">
        <v>40</v>
      </c>
      <c r="Y33" s="29">
        <v>20</v>
      </c>
      <c r="Z33" s="29"/>
      <c r="AA33" s="29"/>
      <c r="AB33" s="29">
        <v>10</v>
      </c>
      <c r="AE33" s="15">
        <f t="shared" si="2"/>
        <v>170</v>
      </c>
      <c r="AF33" s="15">
        <f t="shared" si="3"/>
        <v>0</v>
      </c>
      <c r="AG33" s="29"/>
      <c r="AH33" s="29" t="s">
        <v>264</v>
      </c>
      <c r="AI33" s="29">
        <v>10</v>
      </c>
      <c r="AJ33" s="29">
        <v>10</v>
      </c>
      <c r="AK33" s="29">
        <v>10</v>
      </c>
      <c r="AL33" s="29"/>
      <c r="AM33" s="29"/>
      <c r="AN33" s="15">
        <f t="shared" si="4"/>
        <v>30</v>
      </c>
      <c r="AO33" s="15">
        <f t="shared" si="5"/>
        <v>0</v>
      </c>
      <c r="AR33" s="28" t="s">
        <v>264</v>
      </c>
      <c r="AT33" s="28">
        <v>10</v>
      </c>
      <c r="AU33" s="28">
        <v>15</v>
      </c>
      <c r="AX33" s="27">
        <f t="shared" si="6"/>
        <v>25</v>
      </c>
      <c r="AY33" s="15">
        <f t="shared" si="7"/>
        <v>5</v>
      </c>
      <c r="BA33" s="28">
        <v>20</v>
      </c>
      <c r="BC33" s="28">
        <v>20</v>
      </c>
      <c r="BD33" s="29"/>
      <c r="BE33" s="29"/>
      <c r="BF33" s="29">
        <v>20</v>
      </c>
      <c r="BG33" s="29"/>
      <c r="BH33" s="29"/>
      <c r="BI33" s="29"/>
      <c r="BJ33" s="29"/>
      <c r="BK33" s="15">
        <f>SUM(AZ33:BJ33)</f>
        <v>60</v>
      </c>
      <c r="BL33" s="15">
        <f t="shared" si="8"/>
        <v>0</v>
      </c>
      <c r="BN33" s="29"/>
      <c r="BO33" s="29"/>
      <c r="BP33" s="29"/>
      <c r="BQ33" s="29">
        <v>20</v>
      </c>
      <c r="BR33" s="29">
        <v>20</v>
      </c>
      <c r="BS33" s="29"/>
      <c r="BT33" s="29"/>
      <c r="BU33" s="29"/>
      <c r="BV33" s="15">
        <f t="shared" si="0"/>
        <v>40</v>
      </c>
      <c r="BW33" s="16">
        <v>20</v>
      </c>
      <c r="BX33" s="29">
        <v>-5</v>
      </c>
      <c r="CA33" s="27">
        <f t="shared" si="9"/>
        <v>-5</v>
      </c>
      <c r="CB33" s="36">
        <f>SUM(F33,AE33,AN33,AX33,BK33,BV33,BW33,CA33)</f>
        <v>390</v>
      </c>
    </row>
    <row r="34" spans="1:80" s="28" customFormat="1" ht="15.75">
      <c r="A34" s="42" t="s">
        <v>148</v>
      </c>
      <c r="B34" s="42" t="s">
        <v>195</v>
      </c>
      <c r="C34" s="43">
        <v>10</v>
      </c>
      <c r="D34" s="29">
        <v>20</v>
      </c>
      <c r="E34" s="29">
        <v>20</v>
      </c>
      <c r="F34" s="15">
        <f t="shared" ref="F34:F65" si="10">SUM(C34:E34)</f>
        <v>50</v>
      </c>
      <c r="G34" s="18"/>
      <c r="H34" s="28">
        <v>20</v>
      </c>
      <c r="J34" s="29">
        <v>30</v>
      </c>
      <c r="K34" s="29"/>
      <c r="L34" s="29"/>
      <c r="M34" s="29"/>
      <c r="N34" s="29"/>
      <c r="O34" s="29"/>
      <c r="P34" s="29" t="s">
        <v>264</v>
      </c>
      <c r="Q34" s="29">
        <v>10</v>
      </c>
      <c r="R34" s="29"/>
      <c r="S34" s="29">
        <v>20</v>
      </c>
      <c r="T34" s="29" t="s">
        <v>264</v>
      </c>
      <c r="U34" s="29">
        <v>40</v>
      </c>
      <c r="V34" s="29">
        <v>10</v>
      </c>
      <c r="W34" s="29">
        <v>40</v>
      </c>
      <c r="X34" s="29">
        <v>40</v>
      </c>
      <c r="Y34" s="29">
        <v>20</v>
      </c>
      <c r="Z34" s="29">
        <v>40</v>
      </c>
      <c r="AA34" s="29">
        <v>10</v>
      </c>
      <c r="AB34" s="29"/>
      <c r="AC34" s="29"/>
      <c r="AE34" s="15">
        <f t="shared" si="2"/>
        <v>280</v>
      </c>
      <c r="AF34" s="15">
        <f t="shared" si="3"/>
        <v>0</v>
      </c>
      <c r="AG34" s="29">
        <v>20</v>
      </c>
      <c r="AH34" s="29">
        <v>20</v>
      </c>
      <c r="AI34" s="29">
        <v>10</v>
      </c>
      <c r="AJ34" s="29">
        <v>10</v>
      </c>
      <c r="AK34" s="29">
        <v>10</v>
      </c>
      <c r="AL34" s="29">
        <v>5</v>
      </c>
      <c r="AM34" s="29"/>
      <c r="AN34" s="15">
        <f t="shared" si="4"/>
        <v>75</v>
      </c>
      <c r="AO34" s="15">
        <f t="shared" si="5"/>
        <v>0</v>
      </c>
      <c r="AR34" s="28">
        <v>10</v>
      </c>
      <c r="AS34" s="28">
        <v>10</v>
      </c>
      <c r="AT34" s="28">
        <v>10</v>
      </c>
      <c r="AU34" s="28">
        <v>15</v>
      </c>
      <c r="AV34" s="28" t="s">
        <v>264</v>
      </c>
      <c r="AX34" s="27">
        <f t="shared" si="6"/>
        <v>45</v>
      </c>
      <c r="AY34" s="15">
        <f t="shared" si="7"/>
        <v>0</v>
      </c>
      <c r="AZ34" s="28">
        <v>20</v>
      </c>
      <c r="BA34" s="28">
        <v>20</v>
      </c>
      <c r="BC34" s="28">
        <v>20</v>
      </c>
      <c r="BD34" s="29">
        <v>20</v>
      </c>
      <c r="BE34" s="29">
        <v>20</v>
      </c>
      <c r="BF34" s="29"/>
      <c r="BG34" s="29"/>
      <c r="BH34" s="29"/>
      <c r="BI34" s="29"/>
      <c r="BJ34" s="29"/>
      <c r="BK34" s="15">
        <f>SUM(AZ34:BJ34)</f>
        <v>100</v>
      </c>
      <c r="BL34" s="15">
        <f t="shared" si="8"/>
        <v>0</v>
      </c>
      <c r="BN34" s="29"/>
      <c r="BO34" s="29">
        <v>20</v>
      </c>
      <c r="BP34" s="29"/>
      <c r="BQ34" s="29">
        <v>20</v>
      </c>
      <c r="BR34" s="29"/>
      <c r="BS34" s="29"/>
      <c r="BT34" s="29"/>
      <c r="BU34" s="29">
        <v>5</v>
      </c>
      <c r="BV34" s="15">
        <f t="shared" ref="BV34:BV65" si="11">SUM(BM34:BU34)</f>
        <v>45</v>
      </c>
      <c r="BW34" s="24">
        <v>50</v>
      </c>
      <c r="BZ34" s="28">
        <v>5</v>
      </c>
      <c r="CA34" s="27">
        <f t="shared" si="9"/>
        <v>5</v>
      </c>
      <c r="CB34" s="36">
        <f>SUM(F34,AE34,AN34,AX34,BK34,BV34,BW34,CA34)</f>
        <v>650</v>
      </c>
    </row>
    <row r="35" spans="1:80" s="28" customFormat="1" ht="15.75">
      <c r="A35" s="42" t="s">
        <v>149</v>
      </c>
      <c r="B35" s="42" t="s">
        <v>196</v>
      </c>
      <c r="C35" s="43">
        <v>10</v>
      </c>
      <c r="D35" s="29">
        <v>20</v>
      </c>
      <c r="E35" s="28">
        <v>20</v>
      </c>
      <c r="F35" s="15">
        <f t="shared" si="10"/>
        <v>50</v>
      </c>
      <c r="G35" s="18"/>
      <c r="H35" s="28">
        <v>20</v>
      </c>
      <c r="J35" s="29"/>
      <c r="K35" s="29"/>
      <c r="L35" s="29">
        <v>40</v>
      </c>
      <c r="M35" s="29"/>
      <c r="N35" s="29"/>
      <c r="O35" s="29"/>
      <c r="P35" s="28" t="s">
        <v>264</v>
      </c>
      <c r="S35" s="28">
        <v>20</v>
      </c>
      <c r="T35" s="28" t="s">
        <v>264</v>
      </c>
      <c r="U35" s="28">
        <v>40</v>
      </c>
      <c r="W35" s="29">
        <v>40</v>
      </c>
      <c r="X35" s="29">
        <v>40</v>
      </c>
      <c r="Y35" s="29"/>
      <c r="Z35" s="29"/>
      <c r="AA35" s="29">
        <v>10</v>
      </c>
      <c r="AE35" s="15">
        <f t="shared" si="2"/>
        <v>210</v>
      </c>
      <c r="AF35" s="15">
        <f t="shared" si="3"/>
        <v>0</v>
      </c>
      <c r="AG35" s="29">
        <v>20</v>
      </c>
      <c r="AH35" s="29" t="s">
        <v>264</v>
      </c>
      <c r="AI35" s="29" t="s">
        <v>264</v>
      </c>
      <c r="AJ35" s="29">
        <v>10</v>
      </c>
      <c r="AK35" s="29"/>
      <c r="AL35" s="29"/>
      <c r="AM35" s="29"/>
      <c r="AN35" s="15">
        <f t="shared" si="4"/>
        <v>30</v>
      </c>
      <c r="AO35" s="15">
        <f t="shared" si="5"/>
        <v>0</v>
      </c>
      <c r="AR35" s="28">
        <v>10</v>
      </c>
      <c r="AT35" s="28">
        <v>10</v>
      </c>
      <c r="AU35" s="28">
        <v>15</v>
      </c>
      <c r="AV35" s="28" t="s">
        <v>264</v>
      </c>
      <c r="AX35" s="27">
        <f t="shared" si="6"/>
        <v>35</v>
      </c>
      <c r="AY35" s="15">
        <f t="shared" si="7"/>
        <v>0</v>
      </c>
      <c r="AZ35" s="28">
        <v>20</v>
      </c>
      <c r="BA35" s="28">
        <v>20</v>
      </c>
      <c r="BD35" s="29">
        <v>20</v>
      </c>
      <c r="BE35" s="29"/>
      <c r="BF35" s="29"/>
      <c r="BG35" s="29"/>
      <c r="BH35" s="29">
        <v>20</v>
      </c>
      <c r="BI35" s="29"/>
      <c r="BJ35" s="29"/>
      <c r="BK35" s="15">
        <f>SUM(AZ35:BJ35)</f>
        <v>80</v>
      </c>
      <c r="BL35" s="15">
        <f t="shared" si="8"/>
        <v>0</v>
      </c>
      <c r="BM35" s="28">
        <v>20</v>
      </c>
      <c r="BN35" s="29"/>
      <c r="BO35" s="29">
        <v>20</v>
      </c>
      <c r="BP35" s="29"/>
      <c r="BQ35" s="29"/>
      <c r="BR35" s="29"/>
      <c r="BS35" s="29"/>
      <c r="BT35" s="29"/>
      <c r="BU35" s="29"/>
      <c r="BV35" s="15">
        <f t="shared" si="11"/>
        <v>40</v>
      </c>
      <c r="BW35" s="24">
        <v>20</v>
      </c>
      <c r="BX35" s="28">
        <v>-5</v>
      </c>
      <c r="BY35" s="28">
        <v>15</v>
      </c>
      <c r="CA35" s="27">
        <f t="shared" si="9"/>
        <v>10</v>
      </c>
      <c r="CB35" s="36">
        <f>SUM(F35,AE35,AN35,AX35,BK35,BV35,BW35,CA35)</f>
        <v>475</v>
      </c>
    </row>
    <row r="36" spans="1:80" s="28" customFormat="1" ht="15.75">
      <c r="A36" s="42" t="s">
        <v>40</v>
      </c>
      <c r="B36" s="42" t="s">
        <v>41</v>
      </c>
      <c r="C36" s="43">
        <v>10</v>
      </c>
      <c r="D36" s="29">
        <v>20</v>
      </c>
      <c r="E36" s="29"/>
      <c r="F36" s="15">
        <f t="shared" si="10"/>
        <v>30</v>
      </c>
      <c r="G36" s="18">
        <v>20</v>
      </c>
      <c r="J36" s="29">
        <v>30</v>
      </c>
      <c r="K36" s="29">
        <v>20</v>
      </c>
      <c r="L36" s="29">
        <v>40</v>
      </c>
      <c r="M36" s="29"/>
      <c r="N36" s="29">
        <v>20</v>
      </c>
      <c r="O36" s="29"/>
      <c r="P36" s="28" t="s">
        <v>264</v>
      </c>
      <c r="S36" s="28" t="s">
        <v>264</v>
      </c>
      <c r="T36" s="28" t="s">
        <v>264</v>
      </c>
      <c r="U36" s="28" t="s">
        <v>264</v>
      </c>
      <c r="X36" s="29" t="s">
        <v>264</v>
      </c>
      <c r="Y36" s="29"/>
      <c r="Z36" s="29"/>
      <c r="AA36" s="29"/>
      <c r="AE36" s="15">
        <f t="shared" si="2"/>
        <v>130</v>
      </c>
      <c r="AF36" s="15">
        <f t="shared" si="3"/>
        <v>40</v>
      </c>
      <c r="AG36" s="29">
        <v>20</v>
      </c>
      <c r="AH36" s="29">
        <v>20</v>
      </c>
      <c r="AI36" s="29" t="s">
        <v>264</v>
      </c>
      <c r="AJ36" s="29" t="s">
        <v>264</v>
      </c>
      <c r="AK36" s="29"/>
      <c r="AL36" s="29"/>
      <c r="AM36" s="29"/>
      <c r="AN36" s="15">
        <f t="shared" si="4"/>
        <v>40</v>
      </c>
      <c r="AO36" s="15">
        <f t="shared" si="5"/>
        <v>0</v>
      </c>
      <c r="AR36" s="28" t="s">
        <v>264</v>
      </c>
      <c r="AV36" s="28" t="s">
        <v>264</v>
      </c>
      <c r="AX36" s="27">
        <f t="shared" si="6"/>
        <v>0</v>
      </c>
      <c r="AY36" s="15">
        <f t="shared" si="7"/>
        <v>30</v>
      </c>
      <c r="BA36" s="28">
        <v>20</v>
      </c>
      <c r="BC36" s="28">
        <v>20</v>
      </c>
      <c r="BD36" s="29"/>
      <c r="BE36" s="29"/>
      <c r="BF36" s="29"/>
      <c r="BG36" s="29"/>
      <c r="BH36" s="29"/>
      <c r="BI36" s="29"/>
      <c r="BJ36" s="29"/>
      <c r="BK36" s="15">
        <f>SUM(AZ36:BJ36)</f>
        <v>40</v>
      </c>
      <c r="BL36" s="15">
        <f t="shared" si="8"/>
        <v>20</v>
      </c>
      <c r="BN36" s="29"/>
      <c r="BO36" s="29"/>
      <c r="BP36" s="29">
        <v>20</v>
      </c>
      <c r="BQ36" s="29"/>
      <c r="BR36" s="29"/>
      <c r="BS36" s="29"/>
      <c r="BT36" s="29"/>
      <c r="BU36" s="29"/>
      <c r="BV36" s="15">
        <f t="shared" si="11"/>
        <v>20</v>
      </c>
      <c r="BW36" s="24">
        <v>40</v>
      </c>
      <c r="BX36" s="28">
        <v>-20</v>
      </c>
      <c r="BY36" s="28">
        <v>5</v>
      </c>
      <c r="CA36" s="27">
        <f t="shared" si="9"/>
        <v>-15</v>
      </c>
      <c r="CB36" s="36">
        <f>SUM(F36,AE36,AN36,AX36,BK36,BV36,BW36,CA36)</f>
        <v>285</v>
      </c>
    </row>
    <row r="37" spans="1:80" s="28" customFormat="1" ht="15.75">
      <c r="A37" s="42" t="s">
        <v>42</v>
      </c>
      <c r="B37" s="42" t="s">
        <v>197</v>
      </c>
      <c r="C37" s="43">
        <v>10</v>
      </c>
      <c r="D37" s="29">
        <v>20</v>
      </c>
      <c r="F37" s="15">
        <f t="shared" si="10"/>
        <v>30</v>
      </c>
      <c r="G37" s="18"/>
      <c r="J37" s="29"/>
      <c r="K37" s="29">
        <v>20</v>
      </c>
      <c r="L37" s="29"/>
      <c r="M37" s="29"/>
      <c r="N37" s="29"/>
      <c r="O37" s="29"/>
      <c r="P37" s="28" t="s">
        <v>264</v>
      </c>
      <c r="S37" s="28" t="s">
        <v>264</v>
      </c>
      <c r="T37" s="28" t="s">
        <v>264</v>
      </c>
      <c r="U37" s="28" t="s">
        <v>264</v>
      </c>
      <c r="X37" s="29" t="s">
        <v>264</v>
      </c>
      <c r="Y37" s="29"/>
      <c r="Z37" s="29"/>
      <c r="AA37" s="29"/>
      <c r="AE37" s="15">
        <f t="shared" si="2"/>
        <v>20</v>
      </c>
      <c r="AF37" s="15">
        <f t="shared" si="3"/>
        <v>150</v>
      </c>
      <c r="AG37" s="29">
        <v>20</v>
      </c>
      <c r="AH37" s="29" t="s">
        <v>264</v>
      </c>
      <c r="AI37" s="29" t="s">
        <v>264</v>
      </c>
      <c r="AJ37" s="29" t="s">
        <v>264</v>
      </c>
      <c r="AK37" s="29"/>
      <c r="AL37" s="29"/>
      <c r="AM37" s="29"/>
      <c r="AN37" s="15">
        <f t="shared" si="4"/>
        <v>20</v>
      </c>
      <c r="AO37" s="15">
        <f t="shared" si="5"/>
        <v>10</v>
      </c>
      <c r="AR37" s="28">
        <v>0</v>
      </c>
      <c r="AT37" s="28" t="s">
        <v>264</v>
      </c>
      <c r="AV37" s="28" t="s">
        <v>264</v>
      </c>
      <c r="AX37" s="27">
        <f t="shared" si="6"/>
        <v>0</v>
      </c>
      <c r="AY37" s="15">
        <f t="shared" si="7"/>
        <v>30</v>
      </c>
      <c r="BA37" s="28" t="s">
        <v>264</v>
      </c>
      <c r="BD37" s="29"/>
      <c r="BE37" s="29"/>
      <c r="BF37" s="29"/>
      <c r="BG37" s="29"/>
      <c r="BH37" s="29"/>
      <c r="BI37" s="29"/>
      <c r="BJ37" s="29"/>
      <c r="BK37" s="15">
        <f>SUM(AZ37:BJ37)</f>
        <v>0</v>
      </c>
      <c r="BL37" s="15">
        <f t="shared" si="8"/>
        <v>60</v>
      </c>
      <c r="BN37" s="31"/>
      <c r="BO37" s="29"/>
      <c r="BP37" s="29"/>
      <c r="BQ37" s="29"/>
      <c r="BR37" s="29"/>
      <c r="BS37" s="29"/>
      <c r="BT37" s="29"/>
      <c r="BU37" s="29"/>
      <c r="BV37" s="15">
        <f t="shared" si="11"/>
        <v>0</v>
      </c>
      <c r="BW37" s="24">
        <v>0</v>
      </c>
      <c r="BX37" s="28">
        <v>-10</v>
      </c>
      <c r="CA37" s="27">
        <f t="shared" si="9"/>
        <v>-10</v>
      </c>
      <c r="CB37" s="36">
        <f>SUM(F37,AE37,AN37,AX37,BK37,BV37,BW37,CA37)</f>
        <v>60</v>
      </c>
    </row>
    <row r="38" spans="1:80" s="28" customFormat="1" ht="15.75">
      <c r="A38" s="42" t="s">
        <v>42</v>
      </c>
      <c r="B38" s="42" t="s">
        <v>198</v>
      </c>
      <c r="C38" s="43">
        <v>10</v>
      </c>
      <c r="D38" s="29">
        <v>20</v>
      </c>
      <c r="E38" s="28">
        <v>20</v>
      </c>
      <c r="F38" s="15">
        <f t="shared" si="10"/>
        <v>50</v>
      </c>
      <c r="G38" s="18"/>
      <c r="H38" s="28">
        <v>20</v>
      </c>
      <c r="J38" s="29"/>
      <c r="K38" s="29">
        <v>20</v>
      </c>
      <c r="L38" s="29">
        <v>40</v>
      </c>
      <c r="M38" s="29"/>
      <c r="N38" s="29"/>
      <c r="O38" s="29">
        <v>20</v>
      </c>
      <c r="P38" s="28">
        <v>20</v>
      </c>
      <c r="R38" s="28">
        <v>10</v>
      </c>
      <c r="S38" s="28" t="s">
        <v>264</v>
      </c>
      <c r="T38" s="28" t="s">
        <v>264</v>
      </c>
      <c r="U38" s="28" t="s">
        <v>264</v>
      </c>
      <c r="W38" s="28">
        <v>40</v>
      </c>
      <c r="X38" s="29" t="s">
        <v>264</v>
      </c>
      <c r="Y38" s="29"/>
      <c r="Z38" s="29"/>
      <c r="AA38" s="29">
        <v>10</v>
      </c>
      <c r="AE38" s="15">
        <f t="shared" si="2"/>
        <v>180</v>
      </c>
      <c r="AF38" s="15">
        <f t="shared" si="3"/>
        <v>0</v>
      </c>
      <c r="AG38" s="29">
        <v>20</v>
      </c>
      <c r="AH38" s="29" t="s">
        <v>264</v>
      </c>
      <c r="AI38" s="29" t="s">
        <v>264</v>
      </c>
      <c r="AJ38" s="29">
        <v>10</v>
      </c>
      <c r="AK38" s="29"/>
      <c r="AL38" s="29"/>
      <c r="AM38" s="29"/>
      <c r="AN38" s="15">
        <f t="shared" si="4"/>
        <v>30</v>
      </c>
      <c r="AO38" s="15">
        <f t="shared" si="5"/>
        <v>0</v>
      </c>
      <c r="AP38" s="28">
        <v>10</v>
      </c>
      <c r="AR38" s="28">
        <v>10</v>
      </c>
      <c r="AT38" s="28">
        <v>10</v>
      </c>
      <c r="AV38" s="28">
        <v>10</v>
      </c>
      <c r="AX38" s="27">
        <f t="shared" si="6"/>
        <v>40</v>
      </c>
      <c r="AY38" s="15">
        <f t="shared" si="7"/>
        <v>0</v>
      </c>
      <c r="AZ38" s="28">
        <v>20</v>
      </c>
      <c r="BA38" s="28" t="s">
        <v>264</v>
      </c>
      <c r="BC38" s="28">
        <v>20</v>
      </c>
      <c r="BD38" s="29"/>
      <c r="BE38" s="29">
        <v>20</v>
      </c>
      <c r="BF38" s="29"/>
      <c r="BG38" s="29"/>
      <c r="BH38" s="29"/>
      <c r="BI38" s="29"/>
      <c r="BJ38" s="29"/>
      <c r="BK38" s="15">
        <f>SUM(AZ38:BJ38)</f>
        <v>60</v>
      </c>
      <c r="BL38" s="15">
        <f t="shared" si="8"/>
        <v>0</v>
      </c>
      <c r="BM38" s="28">
        <v>20</v>
      </c>
      <c r="BN38" s="29"/>
      <c r="BO38" s="29"/>
      <c r="BP38" s="29"/>
      <c r="BQ38" s="29">
        <v>20</v>
      </c>
      <c r="BR38" s="29"/>
      <c r="BS38" s="29"/>
      <c r="BT38" s="29">
        <v>20</v>
      </c>
      <c r="BU38" s="29"/>
      <c r="BV38" s="15">
        <f t="shared" si="11"/>
        <v>60</v>
      </c>
      <c r="BW38" s="24">
        <v>40</v>
      </c>
      <c r="BZ38" s="28">
        <v>5</v>
      </c>
      <c r="CA38" s="27">
        <f t="shared" si="9"/>
        <v>5</v>
      </c>
      <c r="CB38" s="36">
        <f>SUM(F38,AE38,AN38,AX38,BK38,BV38,BW38,CA38)</f>
        <v>465</v>
      </c>
    </row>
    <row r="39" spans="1:80" s="28" customFormat="1" ht="15.75">
      <c r="A39" s="42" t="s">
        <v>150</v>
      </c>
      <c r="B39" s="42" t="s">
        <v>77</v>
      </c>
      <c r="C39" s="43">
        <v>10</v>
      </c>
      <c r="D39" s="29">
        <v>20</v>
      </c>
      <c r="E39" s="28">
        <v>20</v>
      </c>
      <c r="F39" s="15">
        <f t="shared" si="10"/>
        <v>50</v>
      </c>
      <c r="G39" s="18"/>
      <c r="Q39" s="28">
        <v>10</v>
      </c>
      <c r="S39" s="28">
        <v>20</v>
      </c>
      <c r="T39" s="28">
        <v>20</v>
      </c>
      <c r="U39" s="28">
        <v>40</v>
      </c>
      <c r="W39" s="28">
        <v>40</v>
      </c>
      <c r="X39" s="29">
        <v>40</v>
      </c>
      <c r="Y39" s="29"/>
      <c r="Z39" s="29">
        <v>40</v>
      </c>
      <c r="AA39" s="29"/>
      <c r="AE39" s="15">
        <f t="shared" si="2"/>
        <v>210</v>
      </c>
      <c r="AF39" s="15">
        <f t="shared" si="3"/>
        <v>0</v>
      </c>
      <c r="AG39" s="29"/>
      <c r="AH39" s="29" t="s">
        <v>264</v>
      </c>
      <c r="AI39" s="29">
        <v>10</v>
      </c>
      <c r="AJ39" s="29">
        <v>10</v>
      </c>
      <c r="AK39" s="29">
        <v>10</v>
      </c>
      <c r="AL39" s="29"/>
      <c r="AM39" s="29"/>
      <c r="AN39" s="15">
        <f t="shared" si="4"/>
        <v>30</v>
      </c>
      <c r="AO39" s="15">
        <f t="shared" si="5"/>
        <v>0</v>
      </c>
      <c r="AR39" s="28">
        <v>10</v>
      </c>
      <c r="AS39" s="41">
        <v>10</v>
      </c>
      <c r="AT39" s="28">
        <v>10</v>
      </c>
      <c r="AV39" s="28" t="s">
        <v>264</v>
      </c>
      <c r="AX39" s="27">
        <f t="shared" si="6"/>
        <v>30</v>
      </c>
      <c r="AY39" s="15">
        <f t="shared" si="7"/>
        <v>0</v>
      </c>
      <c r="AZ39" s="28">
        <v>20</v>
      </c>
      <c r="BA39" s="28" t="s">
        <v>264</v>
      </c>
      <c r="BD39" s="29"/>
      <c r="BE39" s="29">
        <v>20</v>
      </c>
      <c r="BF39" s="29">
        <v>20</v>
      </c>
      <c r="BG39" s="29"/>
      <c r="BH39" s="29"/>
      <c r="BI39" s="29"/>
      <c r="BJ39" s="29"/>
      <c r="BK39" s="15">
        <f>SUM(AZ39:BJ39)</f>
        <v>60</v>
      </c>
      <c r="BL39" s="15">
        <f t="shared" si="8"/>
        <v>0</v>
      </c>
      <c r="BO39" s="29">
        <v>20</v>
      </c>
      <c r="BP39" s="29"/>
      <c r="BQ39" s="28">
        <v>20</v>
      </c>
      <c r="BV39" s="15">
        <f t="shared" si="11"/>
        <v>40</v>
      </c>
      <c r="BW39" s="24">
        <v>20</v>
      </c>
      <c r="BX39" s="28">
        <v>-5</v>
      </c>
      <c r="CA39" s="27">
        <f t="shared" si="9"/>
        <v>-5</v>
      </c>
      <c r="CB39" s="36">
        <f>SUM(F39,AE39,AN39,AX39,BK39,BV39,BW39,CA39)</f>
        <v>435</v>
      </c>
    </row>
    <row r="40" spans="1:80" s="28" customFormat="1" ht="15.75">
      <c r="A40" s="42" t="s">
        <v>151</v>
      </c>
      <c r="B40" s="42" t="s">
        <v>199</v>
      </c>
      <c r="C40" s="43">
        <v>10</v>
      </c>
      <c r="D40" s="29">
        <v>20</v>
      </c>
      <c r="F40" s="15">
        <f t="shared" si="10"/>
        <v>30</v>
      </c>
      <c r="G40" s="18">
        <v>20</v>
      </c>
      <c r="H40" s="29"/>
      <c r="I40" s="29">
        <v>30</v>
      </c>
      <c r="J40" s="29"/>
      <c r="K40" s="29">
        <v>20</v>
      </c>
      <c r="L40" s="29"/>
      <c r="M40" s="29"/>
      <c r="N40" s="29">
        <v>20</v>
      </c>
      <c r="O40" s="29">
        <v>20</v>
      </c>
      <c r="P40" s="28">
        <v>20</v>
      </c>
      <c r="S40" s="28" t="s">
        <v>264</v>
      </c>
      <c r="T40" s="28" t="s">
        <v>264</v>
      </c>
      <c r="U40" s="28" t="s">
        <v>264</v>
      </c>
      <c r="X40" s="29" t="s">
        <v>264</v>
      </c>
      <c r="Y40" s="29"/>
      <c r="Z40" s="29"/>
      <c r="AA40" s="29"/>
      <c r="AE40" s="15">
        <f t="shared" si="2"/>
        <v>130</v>
      </c>
      <c r="AF40" s="15">
        <f t="shared" si="3"/>
        <v>40</v>
      </c>
      <c r="AG40" s="29">
        <v>20</v>
      </c>
      <c r="AH40" s="29">
        <v>20</v>
      </c>
      <c r="AI40" s="29" t="s">
        <v>264</v>
      </c>
      <c r="AJ40" s="29" t="s">
        <v>264</v>
      </c>
      <c r="AK40" s="29"/>
      <c r="AL40" s="29"/>
      <c r="AM40" s="29"/>
      <c r="AN40" s="15">
        <f t="shared" si="4"/>
        <v>40</v>
      </c>
      <c r="AO40" s="15">
        <f t="shared" si="5"/>
        <v>0</v>
      </c>
      <c r="AQ40" s="28">
        <v>10</v>
      </c>
      <c r="AR40" s="28" t="s">
        <v>264</v>
      </c>
      <c r="AS40" s="41">
        <v>0</v>
      </c>
      <c r="AT40" s="28" t="s">
        <v>264</v>
      </c>
      <c r="AV40" s="28" t="s">
        <v>264</v>
      </c>
      <c r="AX40" s="27">
        <f t="shared" si="6"/>
        <v>10</v>
      </c>
      <c r="AY40" s="15">
        <f t="shared" si="7"/>
        <v>20</v>
      </c>
      <c r="BA40" s="28" t="s">
        <v>264</v>
      </c>
      <c r="BD40" s="29"/>
      <c r="BE40" s="29"/>
      <c r="BF40" s="29"/>
      <c r="BG40" s="29"/>
      <c r="BH40" s="29"/>
      <c r="BI40" s="29"/>
      <c r="BJ40" s="29"/>
      <c r="BK40" s="15">
        <f>SUM(AZ40:BJ40)</f>
        <v>0</v>
      </c>
      <c r="BL40" s="15">
        <f t="shared" si="8"/>
        <v>60</v>
      </c>
      <c r="BN40" s="29"/>
      <c r="BO40" s="29"/>
      <c r="BP40" s="29"/>
      <c r="BQ40" s="29"/>
      <c r="BR40" s="29"/>
      <c r="BS40" s="29"/>
      <c r="BT40" s="29"/>
      <c r="BU40" s="29"/>
      <c r="BV40" s="15">
        <f t="shared" si="11"/>
        <v>0</v>
      </c>
      <c r="BW40" s="24">
        <v>0</v>
      </c>
      <c r="CA40" s="27">
        <f t="shared" si="9"/>
        <v>0</v>
      </c>
      <c r="CB40" s="36">
        <f>SUM(F40,AE40,AN40,AX40,BK40,BV40,BW40,CA40)</f>
        <v>210</v>
      </c>
    </row>
    <row r="41" spans="1:80" s="28" customFormat="1" ht="15.75">
      <c r="A41" s="42" t="s">
        <v>152</v>
      </c>
      <c r="B41" s="42" t="s">
        <v>200</v>
      </c>
      <c r="C41" s="43">
        <v>10</v>
      </c>
      <c r="D41" s="29">
        <v>20</v>
      </c>
      <c r="E41" s="29">
        <v>20</v>
      </c>
      <c r="F41" s="15">
        <f t="shared" si="10"/>
        <v>50</v>
      </c>
      <c r="G41" s="18"/>
      <c r="H41" s="28">
        <v>20</v>
      </c>
      <c r="I41" s="28">
        <v>30</v>
      </c>
      <c r="J41" s="29">
        <v>30</v>
      </c>
      <c r="K41" s="29"/>
      <c r="L41" s="29"/>
      <c r="M41" s="29"/>
      <c r="N41" s="29"/>
      <c r="O41" s="29"/>
      <c r="P41" s="28" t="s">
        <v>264</v>
      </c>
      <c r="S41" s="28" t="s">
        <v>264</v>
      </c>
      <c r="T41" s="28" t="s">
        <v>264</v>
      </c>
      <c r="U41" s="28" t="s">
        <v>264</v>
      </c>
      <c r="W41" s="28">
        <v>40</v>
      </c>
      <c r="X41" s="29" t="s">
        <v>264</v>
      </c>
      <c r="Y41" s="29">
        <v>20</v>
      </c>
      <c r="Z41" s="29">
        <v>40</v>
      </c>
      <c r="AA41" s="29"/>
      <c r="AE41" s="15">
        <f t="shared" si="2"/>
        <v>180</v>
      </c>
      <c r="AF41" s="15">
        <f t="shared" si="3"/>
        <v>0</v>
      </c>
      <c r="AG41" s="29">
        <v>20</v>
      </c>
      <c r="AH41" s="29" t="s">
        <v>264</v>
      </c>
      <c r="AI41" s="29" t="s">
        <v>264</v>
      </c>
      <c r="AJ41" s="29">
        <v>10</v>
      </c>
      <c r="AK41" s="29"/>
      <c r="AL41" s="29"/>
      <c r="AM41" s="29"/>
      <c r="AN41" s="15">
        <f t="shared" si="4"/>
        <v>30</v>
      </c>
      <c r="AO41" s="15">
        <f t="shared" si="5"/>
        <v>0</v>
      </c>
      <c r="AR41" s="28">
        <v>10</v>
      </c>
      <c r="AS41" s="28">
        <v>10</v>
      </c>
      <c r="AT41" s="28">
        <v>10</v>
      </c>
      <c r="AV41" s="28" t="s">
        <v>264</v>
      </c>
      <c r="AX41" s="27">
        <f t="shared" si="6"/>
        <v>30</v>
      </c>
      <c r="AY41" s="15">
        <f t="shared" si="7"/>
        <v>0</v>
      </c>
      <c r="AZ41" s="28">
        <v>20</v>
      </c>
      <c r="BA41" s="28" t="s">
        <v>264</v>
      </c>
      <c r="BD41" s="29"/>
      <c r="BE41" s="29">
        <v>20</v>
      </c>
      <c r="BF41" s="29"/>
      <c r="BG41" s="29"/>
      <c r="BH41" s="29"/>
      <c r="BI41" s="29"/>
      <c r="BJ41" s="29">
        <v>20</v>
      </c>
      <c r="BK41" s="15">
        <f>SUM(AZ41:BJ41)</f>
        <v>60</v>
      </c>
      <c r="BL41" s="15">
        <f t="shared" si="8"/>
        <v>0</v>
      </c>
      <c r="BN41" s="29">
        <v>20</v>
      </c>
      <c r="BO41" s="29"/>
      <c r="BP41" s="29"/>
      <c r="BQ41" s="29">
        <v>20</v>
      </c>
      <c r="BR41" s="29"/>
      <c r="BS41" s="29"/>
      <c r="BT41" s="29"/>
      <c r="BU41" s="29"/>
      <c r="BV41" s="15">
        <f t="shared" si="11"/>
        <v>40</v>
      </c>
      <c r="BW41" s="24">
        <v>20</v>
      </c>
      <c r="CA41" s="27">
        <f t="shared" si="9"/>
        <v>0</v>
      </c>
      <c r="CB41" s="36">
        <f>SUM(F41,AE41,AN41,AX41,BK41,BV41,BW41,CA41)</f>
        <v>410</v>
      </c>
    </row>
    <row r="42" spans="1:80" s="28" customFormat="1" ht="15.75">
      <c r="A42" s="42" t="s">
        <v>153</v>
      </c>
      <c r="B42" s="42" t="s">
        <v>201</v>
      </c>
      <c r="C42" s="43">
        <v>10</v>
      </c>
      <c r="D42" s="29">
        <v>20</v>
      </c>
      <c r="F42" s="15">
        <f t="shared" si="10"/>
        <v>30</v>
      </c>
      <c r="G42" s="18"/>
      <c r="J42" s="29"/>
      <c r="K42" s="29"/>
      <c r="L42" s="29"/>
      <c r="M42" s="29"/>
      <c r="N42" s="29"/>
      <c r="O42" s="29"/>
      <c r="P42" s="28" t="s">
        <v>264</v>
      </c>
      <c r="S42" s="28" t="s">
        <v>264</v>
      </c>
      <c r="T42" s="28" t="s">
        <v>264</v>
      </c>
      <c r="U42" s="28" t="s">
        <v>264</v>
      </c>
      <c r="X42" s="29" t="s">
        <v>264</v>
      </c>
      <c r="Y42" s="29"/>
      <c r="Z42" s="29"/>
      <c r="AA42" s="29"/>
      <c r="AE42" s="15">
        <f t="shared" si="2"/>
        <v>0</v>
      </c>
      <c r="AF42" s="15">
        <f t="shared" si="3"/>
        <v>170</v>
      </c>
      <c r="AG42" s="29"/>
      <c r="AH42" s="29" t="s">
        <v>264</v>
      </c>
      <c r="AI42" s="29" t="s">
        <v>264</v>
      </c>
      <c r="AJ42" s="29" t="s">
        <v>264</v>
      </c>
      <c r="AK42" s="29"/>
      <c r="AL42" s="29"/>
      <c r="AM42" s="29"/>
      <c r="AN42" s="15">
        <f t="shared" si="4"/>
        <v>0</v>
      </c>
      <c r="AO42" s="15">
        <f t="shared" si="5"/>
        <v>30</v>
      </c>
      <c r="AR42" s="28" t="s">
        <v>264</v>
      </c>
      <c r="AT42" s="28" t="s">
        <v>264</v>
      </c>
      <c r="AV42" s="28" t="s">
        <v>264</v>
      </c>
      <c r="AX42" s="27">
        <f t="shared" si="6"/>
        <v>0</v>
      </c>
      <c r="AY42" s="15">
        <f t="shared" si="7"/>
        <v>30</v>
      </c>
      <c r="BA42" s="28" t="s">
        <v>264</v>
      </c>
      <c r="BD42" s="29"/>
      <c r="BE42" s="29"/>
      <c r="BF42" s="29"/>
      <c r="BG42" s="29"/>
      <c r="BH42" s="29"/>
      <c r="BI42" s="29"/>
      <c r="BJ42" s="29"/>
      <c r="BK42" s="15">
        <f>SUM(AZ42:BJ42)</f>
        <v>0</v>
      </c>
      <c r="BL42" s="15">
        <f t="shared" si="8"/>
        <v>60</v>
      </c>
      <c r="BN42" s="29"/>
      <c r="BO42" s="29"/>
      <c r="BP42" s="29"/>
      <c r="BQ42" s="29"/>
      <c r="BR42" s="29"/>
      <c r="BS42" s="29"/>
      <c r="BT42" s="29"/>
      <c r="BU42" s="29"/>
      <c r="BV42" s="15">
        <f t="shared" si="11"/>
        <v>0</v>
      </c>
      <c r="BW42" s="24">
        <v>0</v>
      </c>
      <c r="CA42" s="27">
        <f t="shared" si="9"/>
        <v>0</v>
      </c>
      <c r="CB42" s="36">
        <f>SUM(F42,AE42,AN42,AX42,BK42,BV42,BW42,CA42)</f>
        <v>30</v>
      </c>
    </row>
    <row r="43" spans="1:80" s="28" customFormat="1" ht="15.75">
      <c r="A43" s="42" t="s">
        <v>154</v>
      </c>
      <c r="B43" s="42" t="s">
        <v>202</v>
      </c>
      <c r="C43" s="43">
        <v>10</v>
      </c>
      <c r="D43" s="29">
        <v>20</v>
      </c>
      <c r="E43" s="29"/>
      <c r="F43" s="15">
        <f t="shared" si="10"/>
        <v>30</v>
      </c>
      <c r="G43" s="18"/>
      <c r="J43" s="29"/>
      <c r="K43" s="29">
        <v>20</v>
      </c>
      <c r="L43" s="29"/>
      <c r="M43" s="29"/>
      <c r="N43" s="29"/>
      <c r="O43" s="29"/>
      <c r="P43" s="29" t="s">
        <v>264</v>
      </c>
      <c r="Q43" s="29"/>
      <c r="R43" s="29"/>
      <c r="S43" s="29" t="s">
        <v>264</v>
      </c>
      <c r="T43" s="29" t="s">
        <v>264</v>
      </c>
      <c r="U43" s="29" t="s">
        <v>264</v>
      </c>
      <c r="V43" s="29"/>
      <c r="W43" s="29"/>
      <c r="X43" s="29" t="s">
        <v>264</v>
      </c>
      <c r="Y43" s="29"/>
      <c r="Z43" s="29"/>
      <c r="AA43" s="29"/>
      <c r="AB43" s="29"/>
      <c r="AC43" s="29"/>
      <c r="AE43" s="15">
        <f t="shared" si="2"/>
        <v>20</v>
      </c>
      <c r="AF43" s="15">
        <f t="shared" si="3"/>
        <v>150</v>
      </c>
      <c r="AG43" s="29"/>
      <c r="AH43" s="29" t="s">
        <v>264</v>
      </c>
      <c r="AI43" s="29" t="s">
        <v>264</v>
      </c>
      <c r="AJ43" s="29" t="s">
        <v>264</v>
      </c>
      <c r="AK43" s="29"/>
      <c r="AL43" s="29"/>
      <c r="AM43" s="29"/>
      <c r="AN43" s="15">
        <f t="shared" si="4"/>
        <v>0</v>
      </c>
      <c r="AO43" s="15">
        <f t="shared" si="5"/>
        <v>30</v>
      </c>
      <c r="AR43" s="28" t="s">
        <v>264</v>
      </c>
      <c r="AT43" s="28" t="s">
        <v>264</v>
      </c>
      <c r="AV43" s="28" t="s">
        <v>264</v>
      </c>
      <c r="AX43" s="27">
        <f t="shared" si="6"/>
        <v>0</v>
      </c>
      <c r="AY43" s="15">
        <f t="shared" si="7"/>
        <v>30</v>
      </c>
      <c r="BA43" s="28" t="s">
        <v>264</v>
      </c>
      <c r="BD43" s="29"/>
      <c r="BE43" s="29"/>
      <c r="BF43" s="29"/>
      <c r="BG43" s="29"/>
      <c r="BH43" s="29"/>
      <c r="BI43" s="29"/>
      <c r="BJ43" s="29"/>
      <c r="BK43" s="15">
        <f>SUM(AZ43:BJ43)</f>
        <v>0</v>
      </c>
      <c r="BL43" s="15">
        <f t="shared" si="8"/>
        <v>60</v>
      </c>
      <c r="BN43" s="29"/>
      <c r="BO43" s="29"/>
      <c r="BP43" s="29"/>
      <c r="BQ43" s="29"/>
      <c r="BR43" s="29"/>
      <c r="BS43" s="29"/>
      <c r="BT43" s="29"/>
      <c r="BU43" s="29"/>
      <c r="BV43" s="15">
        <f t="shared" si="11"/>
        <v>0</v>
      </c>
      <c r="BW43" s="24">
        <v>0</v>
      </c>
      <c r="CA43" s="27">
        <f t="shared" si="9"/>
        <v>0</v>
      </c>
      <c r="CB43" s="36">
        <f>SUM(F43,AE43,AN43,AX43,BK43,BV43,BW43,CA43)</f>
        <v>50</v>
      </c>
    </row>
    <row r="44" spans="1:80" s="28" customFormat="1" ht="15.75">
      <c r="A44" s="42" t="s">
        <v>61</v>
      </c>
      <c r="B44" s="42" t="s">
        <v>54</v>
      </c>
      <c r="C44" s="43">
        <v>10</v>
      </c>
      <c r="D44" s="29">
        <v>20</v>
      </c>
      <c r="E44" s="29">
        <v>20</v>
      </c>
      <c r="F44" s="15">
        <f t="shared" si="10"/>
        <v>50</v>
      </c>
      <c r="G44" s="18">
        <v>20</v>
      </c>
      <c r="J44" s="29"/>
      <c r="K44" s="29"/>
      <c r="L44" s="29"/>
      <c r="M44" s="29"/>
      <c r="N44" s="29"/>
      <c r="O44" s="29">
        <v>20</v>
      </c>
      <c r="P44" s="28" t="s">
        <v>264</v>
      </c>
      <c r="S44" s="28" t="s">
        <v>264</v>
      </c>
      <c r="T44" s="28">
        <v>20</v>
      </c>
      <c r="U44" s="28">
        <v>40</v>
      </c>
      <c r="X44" s="29">
        <v>40</v>
      </c>
      <c r="Y44" s="29"/>
      <c r="Z44" s="29">
        <v>40</v>
      </c>
      <c r="AA44" s="29"/>
      <c r="AE44" s="15">
        <f t="shared" si="2"/>
        <v>180</v>
      </c>
      <c r="AF44" s="15">
        <f t="shared" si="3"/>
        <v>0</v>
      </c>
      <c r="AG44" s="29">
        <v>20</v>
      </c>
      <c r="AH44" s="29" t="s">
        <v>264</v>
      </c>
      <c r="AI44" s="29" t="s">
        <v>264</v>
      </c>
      <c r="AJ44" s="29" t="s">
        <v>264</v>
      </c>
      <c r="AK44" s="29">
        <v>10</v>
      </c>
      <c r="AL44" s="29">
        <v>5</v>
      </c>
      <c r="AM44" s="29"/>
      <c r="AN44" s="15">
        <f t="shared" si="4"/>
        <v>35</v>
      </c>
      <c r="AO44" s="15">
        <f t="shared" si="5"/>
        <v>0</v>
      </c>
      <c r="AR44" s="28">
        <v>10</v>
      </c>
      <c r="AT44" s="28">
        <v>15</v>
      </c>
      <c r="AV44" s="28">
        <v>10</v>
      </c>
      <c r="AX44" s="27">
        <f t="shared" si="6"/>
        <v>35</v>
      </c>
      <c r="AY44" s="15">
        <f t="shared" si="7"/>
        <v>0</v>
      </c>
      <c r="AZ44" s="28">
        <v>20</v>
      </c>
      <c r="BA44" s="28">
        <v>20</v>
      </c>
      <c r="BC44" s="28">
        <v>20</v>
      </c>
      <c r="BD44" s="29"/>
      <c r="BE44" s="29"/>
      <c r="BF44" s="29">
        <v>20</v>
      </c>
      <c r="BG44" s="29"/>
      <c r="BH44" s="29"/>
      <c r="BI44" s="29"/>
      <c r="BJ44" s="29"/>
      <c r="BK44" s="15">
        <f>SUM(AZ44:BJ44)</f>
        <v>80</v>
      </c>
      <c r="BL44" s="15">
        <f t="shared" si="8"/>
        <v>0</v>
      </c>
      <c r="BN44" s="29"/>
      <c r="BO44" s="29"/>
      <c r="BP44" s="29">
        <v>20</v>
      </c>
      <c r="BQ44" s="29">
        <v>20</v>
      </c>
      <c r="BR44" s="29">
        <v>20</v>
      </c>
      <c r="BS44" s="29"/>
      <c r="BT44" s="29"/>
      <c r="BU44" s="29"/>
      <c r="BV44" s="15">
        <f t="shared" si="11"/>
        <v>60</v>
      </c>
      <c r="BW44" s="24">
        <v>20</v>
      </c>
      <c r="CA44" s="27">
        <f t="shared" si="9"/>
        <v>0</v>
      </c>
      <c r="CB44" s="36">
        <f>SUM(F44,AE44,AN44,AX44,BK44,BV44,BW44,CA44)</f>
        <v>460</v>
      </c>
    </row>
    <row r="45" spans="1:80" s="28" customFormat="1" ht="15.75">
      <c r="A45" s="42" t="s">
        <v>113</v>
      </c>
      <c r="B45" s="42" t="s">
        <v>77</v>
      </c>
      <c r="C45" s="43">
        <v>10</v>
      </c>
      <c r="D45" s="29">
        <v>20</v>
      </c>
      <c r="E45" s="29"/>
      <c r="F45" s="15">
        <f t="shared" si="10"/>
        <v>30</v>
      </c>
      <c r="G45" s="18">
        <v>20</v>
      </c>
      <c r="H45" s="29"/>
      <c r="J45" s="29">
        <v>30</v>
      </c>
      <c r="K45" s="29">
        <v>20</v>
      </c>
      <c r="L45" s="29"/>
      <c r="M45" s="29"/>
      <c r="N45" s="29"/>
      <c r="O45" s="29"/>
      <c r="P45" s="28" t="s">
        <v>264</v>
      </c>
      <c r="S45" s="28" t="s">
        <v>264</v>
      </c>
      <c r="T45" s="28" t="s">
        <v>264</v>
      </c>
      <c r="U45" s="28" t="s">
        <v>264</v>
      </c>
      <c r="W45" s="28">
        <v>40</v>
      </c>
      <c r="X45" s="29">
        <v>40</v>
      </c>
      <c r="Y45" s="29"/>
      <c r="Z45" s="29">
        <v>40</v>
      </c>
      <c r="AA45" s="29"/>
      <c r="AE45" s="15">
        <f t="shared" si="2"/>
        <v>190</v>
      </c>
      <c r="AF45" s="15">
        <f t="shared" si="3"/>
        <v>0</v>
      </c>
      <c r="AG45" s="29"/>
      <c r="AH45" s="29" t="s">
        <v>264</v>
      </c>
      <c r="AI45" s="29" t="s">
        <v>264</v>
      </c>
      <c r="AJ45" s="29" t="s">
        <v>264</v>
      </c>
      <c r="AK45" s="29"/>
      <c r="AL45" s="29"/>
      <c r="AM45" s="29"/>
      <c r="AN45" s="15">
        <f t="shared" si="4"/>
        <v>0</v>
      </c>
      <c r="AO45" s="15">
        <f t="shared" si="5"/>
        <v>30</v>
      </c>
      <c r="AR45" s="28" t="s">
        <v>264</v>
      </c>
      <c r="AT45" s="28" t="s">
        <v>264</v>
      </c>
      <c r="AX45" s="27">
        <f t="shared" si="6"/>
        <v>0</v>
      </c>
      <c r="AY45" s="15">
        <f t="shared" si="7"/>
        <v>30</v>
      </c>
      <c r="BA45" s="28" t="s">
        <v>264</v>
      </c>
      <c r="BD45" s="29"/>
      <c r="BE45" s="29"/>
      <c r="BF45" s="29"/>
      <c r="BG45" s="29"/>
      <c r="BH45" s="29"/>
      <c r="BI45" s="29"/>
      <c r="BJ45" s="29"/>
      <c r="BK45" s="15">
        <f>SUM(AZ45:BJ45)</f>
        <v>0</v>
      </c>
      <c r="BL45" s="15">
        <f t="shared" si="8"/>
        <v>60</v>
      </c>
      <c r="BN45" s="29"/>
      <c r="BO45" s="29"/>
      <c r="BP45" s="29"/>
      <c r="BQ45" s="29"/>
      <c r="BR45" s="29"/>
      <c r="BS45" s="29">
        <v>40</v>
      </c>
      <c r="BT45" s="29"/>
      <c r="BU45" s="29"/>
      <c r="BV45" s="15">
        <f t="shared" si="11"/>
        <v>40</v>
      </c>
      <c r="BW45" s="24">
        <v>0</v>
      </c>
      <c r="BX45" s="28">
        <v>-15</v>
      </c>
      <c r="CA45" s="27">
        <f t="shared" si="9"/>
        <v>-15</v>
      </c>
      <c r="CB45" s="36">
        <f>SUM(F45,AE45,AN45,AX45,BK45,BV45,BW45,CA45)</f>
        <v>245</v>
      </c>
    </row>
    <row r="46" spans="1:80" s="28" customFormat="1" ht="15.75">
      <c r="A46" s="42" t="s">
        <v>62</v>
      </c>
      <c r="B46" s="42" t="s">
        <v>74</v>
      </c>
      <c r="C46" s="43">
        <v>10</v>
      </c>
      <c r="D46" s="29">
        <v>20</v>
      </c>
      <c r="E46" s="29"/>
      <c r="F46" s="15">
        <f t="shared" si="10"/>
        <v>30</v>
      </c>
      <c r="G46" s="18"/>
      <c r="J46" s="29">
        <v>30</v>
      </c>
      <c r="K46" s="29"/>
      <c r="L46" s="29">
        <v>40</v>
      </c>
      <c r="M46" s="29"/>
      <c r="N46" s="29"/>
      <c r="O46" s="29"/>
      <c r="P46" s="28" t="s">
        <v>264</v>
      </c>
      <c r="S46" s="28" t="s">
        <v>264</v>
      </c>
      <c r="T46" s="28" t="s">
        <v>264</v>
      </c>
      <c r="U46" s="28" t="s">
        <v>264</v>
      </c>
      <c r="X46" s="29" t="s">
        <v>264</v>
      </c>
      <c r="Y46" s="29"/>
      <c r="Z46" s="29"/>
      <c r="AA46" s="29"/>
      <c r="AE46" s="15">
        <f t="shared" si="2"/>
        <v>70</v>
      </c>
      <c r="AF46" s="15">
        <f t="shared" si="3"/>
        <v>100</v>
      </c>
      <c r="AG46" s="29"/>
      <c r="AH46" s="29" t="s">
        <v>264</v>
      </c>
      <c r="AI46" s="29" t="s">
        <v>264</v>
      </c>
      <c r="AJ46" s="29" t="s">
        <v>264</v>
      </c>
      <c r="AK46" s="29"/>
      <c r="AL46" s="29"/>
      <c r="AM46" s="29"/>
      <c r="AN46" s="15">
        <f t="shared" si="4"/>
        <v>0</v>
      </c>
      <c r="AO46" s="15">
        <f t="shared" si="5"/>
        <v>30</v>
      </c>
      <c r="AR46" s="28" t="s">
        <v>264</v>
      </c>
      <c r="AT46" s="28" t="s">
        <v>264</v>
      </c>
      <c r="AV46" s="28" t="s">
        <v>264</v>
      </c>
      <c r="AX46" s="27">
        <f t="shared" si="6"/>
        <v>0</v>
      </c>
      <c r="AY46" s="15">
        <f t="shared" si="7"/>
        <v>30</v>
      </c>
      <c r="BA46" s="28" t="s">
        <v>264</v>
      </c>
      <c r="BD46" s="29"/>
      <c r="BE46" s="29"/>
      <c r="BF46" s="29"/>
      <c r="BG46" s="29"/>
      <c r="BH46" s="29"/>
      <c r="BI46" s="29"/>
      <c r="BJ46" s="29"/>
      <c r="BK46" s="15">
        <f>SUM(AZ46:BJ46)</f>
        <v>0</v>
      </c>
      <c r="BL46" s="15">
        <f t="shared" si="8"/>
        <v>60</v>
      </c>
      <c r="BN46" s="29"/>
      <c r="BO46" s="29"/>
      <c r="BP46" s="29"/>
      <c r="BQ46" s="29"/>
      <c r="BR46" s="29"/>
      <c r="BS46" s="29"/>
      <c r="BT46" s="29"/>
      <c r="BU46" s="29"/>
      <c r="BV46" s="15">
        <f t="shared" si="11"/>
        <v>0</v>
      </c>
      <c r="BW46" s="24">
        <v>0</v>
      </c>
      <c r="BX46" s="28">
        <v>-5</v>
      </c>
      <c r="CA46" s="27">
        <f t="shared" si="9"/>
        <v>-5</v>
      </c>
      <c r="CB46" s="36">
        <f>SUM(F46,AE46,AN46,AX46,BK46,BV46,BW46,CA46)</f>
        <v>95</v>
      </c>
    </row>
    <row r="47" spans="1:80" s="28" customFormat="1" ht="15.75">
      <c r="A47" s="42" t="s">
        <v>155</v>
      </c>
      <c r="B47" s="42" t="s">
        <v>77</v>
      </c>
      <c r="C47" s="43">
        <v>10</v>
      </c>
      <c r="D47" s="29">
        <v>20</v>
      </c>
      <c r="E47" s="28">
        <v>20</v>
      </c>
      <c r="F47" s="15">
        <f t="shared" si="10"/>
        <v>50</v>
      </c>
      <c r="G47" s="18"/>
      <c r="H47" s="28">
        <v>20</v>
      </c>
      <c r="I47" s="28">
        <v>30</v>
      </c>
      <c r="J47" s="29">
        <v>30</v>
      </c>
      <c r="K47" s="29"/>
      <c r="L47" s="29"/>
      <c r="M47" s="29">
        <v>20</v>
      </c>
      <c r="N47" s="29">
        <v>20</v>
      </c>
      <c r="O47" s="29"/>
      <c r="P47" s="28">
        <v>20</v>
      </c>
      <c r="R47" s="28">
        <v>10</v>
      </c>
      <c r="S47" s="28">
        <v>20</v>
      </c>
      <c r="T47" s="28" t="s">
        <v>264</v>
      </c>
      <c r="U47" s="28" t="s">
        <v>264</v>
      </c>
      <c r="V47" s="28">
        <v>10</v>
      </c>
      <c r="W47" s="28">
        <v>40</v>
      </c>
      <c r="X47" s="29">
        <v>40</v>
      </c>
      <c r="Y47" s="29">
        <v>20</v>
      </c>
      <c r="Z47" s="29">
        <v>40</v>
      </c>
      <c r="AA47" s="29"/>
      <c r="AB47" s="29">
        <v>10</v>
      </c>
      <c r="AE47" s="15">
        <f t="shared" si="2"/>
        <v>330</v>
      </c>
      <c r="AF47" s="15">
        <f t="shared" si="3"/>
        <v>0</v>
      </c>
      <c r="AG47" s="31">
        <v>20</v>
      </c>
      <c r="AH47" s="29">
        <v>20</v>
      </c>
      <c r="AI47" s="29" t="s">
        <v>264</v>
      </c>
      <c r="AJ47" s="29" t="s">
        <v>264</v>
      </c>
      <c r="AK47" s="29">
        <v>10</v>
      </c>
      <c r="AL47" s="29"/>
      <c r="AM47" s="29"/>
      <c r="AN47" s="15">
        <f t="shared" si="4"/>
        <v>50</v>
      </c>
      <c r="AO47" s="15">
        <f t="shared" si="5"/>
        <v>0</v>
      </c>
      <c r="AP47" s="28">
        <v>10</v>
      </c>
      <c r="AR47" s="28">
        <v>10</v>
      </c>
      <c r="AT47" s="28">
        <v>10</v>
      </c>
      <c r="AV47" s="28">
        <v>10</v>
      </c>
      <c r="AW47" s="28">
        <v>10</v>
      </c>
      <c r="AX47" s="27">
        <f t="shared" si="6"/>
        <v>50</v>
      </c>
      <c r="AY47" s="15">
        <f t="shared" si="7"/>
        <v>0</v>
      </c>
      <c r="AZ47" s="28">
        <v>20</v>
      </c>
      <c r="BA47" s="28" t="s">
        <v>264</v>
      </c>
      <c r="BD47" s="29">
        <v>20</v>
      </c>
      <c r="BE47" s="29">
        <v>20</v>
      </c>
      <c r="BF47" s="29"/>
      <c r="BG47" s="29"/>
      <c r="BH47" s="29"/>
      <c r="BI47" s="29"/>
      <c r="BJ47" s="29">
        <v>20</v>
      </c>
      <c r="BK47" s="15">
        <f>SUM(AZ47:BJ47)</f>
        <v>80</v>
      </c>
      <c r="BL47" s="15">
        <f t="shared" si="8"/>
        <v>0</v>
      </c>
      <c r="BN47" s="29"/>
      <c r="BO47" s="29"/>
      <c r="BP47" s="29"/>
      <c r="BQ47" s="29">
        <v>20</v>
      </c>
      <c r="BR47" s="29">
        <v>20</v>
      </c>
      <c r="BS47" s="29"/>
      <c r="BT47" s="29">
        <v>20</v>
      </c>
      <c r="BU47" s="29"/>
      <c r="BV47" s="15">
        <f t="shared" si="11"/>
        <v>60</v>
      </c>
      <c r="BW47" s="24">
        <v>20</v>
      </c>
      <c r="BY47" s="28">
        <v>35</v>
      </c>
      <c r="CA47" s="27">
        <f t="shared" si="9"/>
        <v>35</v>
      </c>
      <c r="CB47" s="36">
        <f>SUM(F47,AE47,AN47,AX47,BK47,BV47,BW47,CA47)</f>
        <v>675</v>
      </c>
    </row>
    <row r="48" spans="1:80" s="28" customFormat="1" ht="15.75">
      <c r="A48" s="42" t="s">
        <v>156</v>
      </c>
      <c r="B48" s="42" t="s">
        <v>203</v>
      </c>
      <c r="C48" s="43">
        <v>10</v>
      </c>
      <c r="D48" s="29">
        <v>20</v>
      </c>
      <c r="E48" s="28">
        <v>20</v>
      </c>
      <c r="F48" s="15">
        <f t="shared" si="10"/>
        <v>50</v>
      </c>
      <c r="G48" s="18">
        <v>20</v>
      </c>
      <c r="J48" s="29">
        <v>30</v>
      </c>
      <c r="K48" s="29">
        <v>20</v>
      </c>
      <c r="L48" s="29"/>
      <c r="M48" s="29"/>
      <c r="N48" s="29">
        <v>20</v>
      </c>
      <c r="O48" s="29"/>
      <c r="P48" s="28" t="s">
        <v>264</v>
      </c>
      <c r="R48" s="28">
        <v>10</v>
      </c>
      <c r="S48" s="28">
        <v>20</v>
      </c>
      <c r="T48" s="28" t="s">
        <v>264</v>
      </c>
      <c r="U48" s="28">
        <v>40</v>
      </c>
      <c r="V48" s="28">
        <v>10</v>
      </c>
      <c r="W48" s="28">
        <v>40</v>
      </c>
      <c r="X48" s="29" t="s">
        <v>264</v>
      </c>
      <c r="Y48" s="29"/>
      <c r="Z48" s="29"/>
      <c r="AA48" s="29"/>
      <c r="AE48" s="15">
        <f t="shared" si="2"/>
        <v>210</v>
      </c>
      <c r="AF48" s="15">
        <f t="shared" si="3"/>
        <v>0</v>
      </c>
      <c r="AG48" s="29">
        <v>20</v>
      </c>
      <c r="AH48" s="29" t="s">
        <v>264</v>
      </c>
      <c r="AI48" s="29" t="s">
        <v>264</v>
      </c>
      <c r="AJ48" s="29" t="s">
        <v>264</v>
      </c>
      <c r="AK48" s="29"/>
      <c r="AL48" s="29"/>
      <c r="AM48" s="29"/>
      <c r="AN48" s="15">
        <f t="shared" si="4"/>
        <v>20</v>
      </c>
      <c r="AO48" s="15">
        <f t="shared" si="5"/>
        <v>10</v>
      </c>
      <c r="AR48" s="28" t="s">
        <v>264</v>
      </c>
      <c r="AT48" s="28">
        <v>15</v>
      </c>
      <c r="AV48" s="28">
        <v>10</v>
      </c>
      <c r="AW48" s="28">
        <v>10</v>
      </c>
      <c r="AX48" s="27">
        <f t="shared" si="6"/>
        <v>35</v>
      </c>
      <c r="AY48" s="15">
        <f t="shared" si="7"/>
        <v>0</v>
      </c>
      <c r="BA48" s="28" t="s">
        <v>264</v>
      </c>
      <c r="BD48" s="29"/>
      <c r="BE48" s="29">
        <v>20</v>
      </c>
      <c r="BF48" s="29">
        <v>20</v>
      </c>
      <c r="BG48" s="29"/>
      <c r="BH48" s="29">
        <v>20</v>
      </c>
      <c r="BI48" s="29"/>
      <c r="BJ48" s="29"/>
      <c r="BK48" s="15">
        <f>SUM(AZ48:BJ48)</f>
        <v>60</v>
      </c>
      <c r="BL48" s="15">
        <f t="shared" si="8"/>
        <v>0</v>
      </c>
      <c r="BN48" s="29"/>
      <c r="BO48" s="29"/>
      <c r="BP48" s="29"/>
      <c r="BQ48" s="29"/>
      <c r="BR48" s="29">
        <v>20</v>
      </c>
      <c r="BS48" s="29"/>
      <c r="BT48" s="29"/>
      <c r="BU48" s="29"/>
      <c r="BV48" s="15">
        <f t="shared" si="11"/>
        <v>20</v>
      </c>
      <c r="BW48" s="24">
        <v>20</v>
      </c>
      <c r="BX48" s="60">
        <v>-10</v>
      </c>
      <c r="CA48" s="27">
        <f t="shared" si="9"/>
        <v>-10</v>
      </c>
      <c r="CB48" s="36">
        <f>SUM(F48,AE48,AN48,AX48,BK48,BV48,BW48,CA48)</f>
        <v>405</v>
      </c>
    </row>
    <row r="49" spans="1:80" s="28" customFormat="1" ht="15.75">
      <c r="A49" s="42" t="s">
        <v>157</v>
      </c>
      <c r="B49" s="42" t="s">
        <v>204</v>
      </c>
      <c r="C49" s="43">
        <v>10</v>
      </c>
      <c r="D49" s="29">
        <v>20</v>
      </c>
      <c r="E49" s="28">
        <v>20</v>
      </c>
      <c r="F49" s="15">
        <f t="shared" si="10"/>
        <v>50</v>
      </c>
      <c r="G49" s="18"/>
      <c r="H49" s="29"/>
      <c r="J49" s="29"/>
      <c r="K49" s="29"/>
      <c r="L49" s="29"/>
      <c r="M49" s="29"/>
      <c r="N49" s="29"/>
      <c r="O49" s="29">
        <v>20</v>
      </c>
      <c r="P49" s="29">
        <v>20</v>
      </c>
      <c r="Q49" s="29"/>
      <c r="R49" s="29"/>
      <c r="S49" s="29" t="s">
        <v>264</v>
      </c>
      <c r="T49" s="29">
        <v>20</v>
      </c>
      <c r="U49" s="29">
        <v>40</v>
      </c>
      <c r="V49" s="29">
        <v>10</v>
      </c>
      <c r="W49" s="29">
        <v>40</v>
      </c>
      <c r="X49" s="29">
        <v>40</v>
      </c>
      <c r="Y49" s="29"/>
      <c r="Z49" s="29">
        <v>40</v>
      </c>
      <c r="AA49" s="29">
        <v>10</v>
      </c>
      <c r="AB49" s="29"/>
      <c r="AC49" s="29"/>
      <c r="AE49" s="15">
        <f t="shared" si="2"/>
        <v>240</v>
      </c>
      <c r="AF49" s="15">
        <f t="shared" si="3"/>
        <v>0</v>
      </c>
      <c r="AG49" s="29"/>
      <c r="AH49" s="29" t="s">
        <v>264</v>
      </c>
      <c r="AI49" s="29">
        <v>10</v>
      </c>
      <c r="AJ49" s="29">
        <v>10</v>
      </c>
      <c r="AK49" s="29">
        <v>10</v>
      </c>
      <c r="AL49" s="29">
        <v>5</v>
      </c>
      <c r="AM49" s="29"/>
      <c r="AN49" s="15">
        <f t="shared" si="4"/>
        <v>35</v>
      </c>
      <c r="AO49" s="15">
        <f t="shared" si="5"/>
        <v>0</v>
      </c>
      <c r="AR49" s="28">
        <v>10</v>
      </c>
      <c r="AT49" s="28" t="s">
        <v>264</v>
      </c>
      <c r="AU49" s="28">
        <v>15</v>
      </c>
      <c r="AV49" s="28">
        <v>10</v>
      </c>
      <c r="AX49" s="27">
        <f t="shared" si="6"/>
        <v>35</v>
      </c>
      <c r="AY49" s="15">
        <f t="shared" si="7"/>
        <v>0</v>
      </c>
      <c r="AZ49" s="28">
        <v>20</v>
      </c>
      <c r="BA49" s="28" t="s">
        <v>264</v>
      </c>
      <c r="BD49" s="29"/>
      <c r="BE49" s="29"/>
      <c r="BF49" s="29"/>
      <c r="BG49" s="29"/>
      <c r="BH49" s="29"/>
      <c r="BI49" s="29"/>
      <c r="BJ49" s="29"/>
      <c r="BK49" s="15">
        <f>SUM(AZ49:BJ49)</f>
        <v>20</v>
      </c>
      <c r="BL49" s="15">
        <f t="shared" si="8"/>
        <v>40</v>
      </c>
      <c r="BN49" s="29"/>
      <c r="BO49" s="29"/>
      <c r="BP49" s="29"/>
      <c r="BQ49" s="29">
        <v>20</v>
      </c>
      <c r="BR49" s="29"/>
      <c r="BS49" s="29"/>
      <c r="BT49" s="29">
        <v>20</v>
      </c>
      <c r="BU49" s="29"/>
      <c r="BV49" s="15">
        <f t="shared" si="11"/>
        <v>40</v>
      </c>
      <c r="BW49" s="24">
        <v>20</v>
      </c>
      <c r="BZ49" s="28">
        <v>20</v>
      </c>
      <c r="CA49" s="27">
        <f t="shared" si="9"/>
        <v>20</v>
      </c>
      <c r="CB49" s="36">
        <f>SUM(F49,AE49,AN49,AX49,BK49,BV49,BW49,CA49)</f>
        <v>460</v>
      </c>
    </row>
    <row r="50" spans="1:80" s="28" customFormat="1" ht="15.75">
      <c r="A50" s="42" t="s">
        <v>158</v>
      </c>
      <c r="B50" s="42" t="s">
        <v>77</v>
      </c>
      <c r="C50" s="43">
        <v>10</v>
      </c>
      <c r="D50" s="29">
        <v>20</v>
      </c>
      <c r="E50" s="28">
        <v>20</v>
      </c>
      <c r="F50" s="15">
        <f t="shared" si="10"/>
        <v>50</v>
      </c>
      <c r="G50" s="18"/>
      <c r="J50" s="29"/>
      <c r="K50" s="29">
        <v>20</v>
      </c>
      <c r="L50" s="29">
        <v>40</v>
      </c>
      <c r="M50" s="29"/>
      <c r="N50" s="29"/>
      <c r="O50" s="29"/>
      <c r="P50" s="29" t="s">
        <v>264</v>
      </c>
      <c r="Q50" s="29"/>
      <c r="R50" s="29"/>
      <c r="S50" s="29" t="s">
        <v>264</v>
      </c>
      <c r="T50" s="29">
        <v>20</v>
      </c>
      <c r="U50" s="29" t="s">
        <v>264</v>
      </c>
      <c r="V50" s="29">
        <v>10</v>
      </c>
      <c r="W50" s="29">
        <v>40</v>
      </c>
      <c r="X50" s="29">
        <v>40</v>
      </c>
      <c r="Y50" s="29"/>
      <c r="Z50" s="29">
        <v>40</v>
      </c>
      <c r="AA50" s="29"/>
      <c r="AB50" s="29"/>
      <c r="AC50" s="29"/>
      <c r="AE50" s="15">
        <f t="shared" si="2"/>
        <v>210</v>
      </c>
      <c r="AF50" s="15">
        <f t="shared" si="3"/>
        <v>0</v>
      </c>
      <c r="AG50" s="29"/>
      <c r="AH50" s="29" t="s">
        <v>264</v>
      </c>
      <c r="AI50" s="29">
        <v>10</v>
      </c>
      <c r="AJ50" s="29">
        <v>10</v>
      </c>
      <c r="AK50" s="29">
        <v>10</v>
      </c>
      <c r="AL50" s="29"/>
      <c r="AM50" s="29"/>
      <c r="AN50" s="15">
        <f t="shared" si="4"/>
        <v>30</v>
      </c>
      <c r="AO50" s="15">
        <f t="shared" si="5"/>
        <v>0</v>
      </c>
      <c r="AR50" s="28" t="s">
        <v>264</v>
      </c>
      <c r="AS50" s="28">
        <v>10</v>
      </c>
      <c r="AT50" s="28">
        <v>10</v>
      </c>
      <c r="AV50" s="28" t="s">
        <v>264</v>
      </c>
      <c r="AW50" s="28">
        <v>10</v>
      </c>
      <c r="AX50" s="27">
        <f t="shared" si="6"/>
        <v>30</v>
      </c>
      <c r="AY50" s="15">
        <f t="shared" si="7"/>
        <v>0</v>
      </c>
      <c r="BA50" s="28" t="s">
        <v>264</v>
      </c>
      <c r="BB50" s="28">
        <v>20</v>
      </c>
      <c r="BC50" s="28">
        <v>20</v>
      </c>
      <c r="BD50" s="29"/>
      <c r="BE50" s="29">
        <v>20</v>
      </c>
      <c r="BF50" s="29"/>
      <c r="BG50" s="29"/>
      <c r="BH50" s="29"/>
      <c r="BI50" s="29"/>
      <c r="BJ50" s="29"/>
      <c r="BK50" s="15">
        <f>SUM(AZ50:BJ50)</f>
        <v>60</v>
      </c>
      <c r="BL50" s="15">
        <f t="shared" si="8"/>
        <v>0</v>
      </c>
      <c r="BM50" s="28">
        <v>20</v>
      </c>
      <c r="BN50" s="29"/>
      <c r="BO50" s="29">
        <v>20</v>
      </c>
      <c r="BP50" s="29"/>
      <c r="BQ50" s="29"/>
      <c r="BR50" s="29"/>
      <c r="BS50" s="29"/>
      <c r="BT50" s="29"/>
      <c r="BU50" s="29"/>
      <c r="BV50" s="15">
        <f t="shared" si="11"/>
        <v>40</v>
      </c>
      <c r="BW50" s="24">
        <v>20</v>
      </c>
      <c r="BY50" s="28">
        <v>20</v>
      </c>
      <c r="CA50" s="27">
        <f t="shared" si="9"/>
        <v>20</v>
      </c>
      <c r="CB50" s="36">
        <f>SUM(F50,AE50,AN50,AX50,BK50,BV50,BW50,CA50)</f>
        <v>460</v>
      </c>
    </row>
    <row r="51" spans="1:80" s="28" customFormat="1" ht="15.75">
      <c r="A51" s="42" t="s">
        <v>159</v>
      </c>
      <c r="B51" s="42" t="s">
        <v>70</v>
      </c>
      <c r="C51" s="43">
        <v>10</v>
      </c>
      <c r="D51" s="29">
        <v>20</v>
      </c>
      <c r="E51" s="28">
        <v>20</v>
      </c>
      <c r="F51" s="15">
        <f t="shared" si="10"/>
        <v>50</v>
      </c>
      <c r="G51" s="18"/>
      <c r="J51" s="29">
        <v>30</v>
      </c>
      <c r="K51" s="29">
        <v>20</v>
      </c>
      <c r="L51" s="29"/>
      <c r="M51" s="29"/>
      <c r="N51" s="29"/>
      <c r="O51" s="29"/>
      <c r="P51" s="29" t="s">
        <v>264</v>
      </c>
      <c r="Q51" s="29"/>
      <c r="R51" s="29"/>
      <c r="S51" s="29">
        <v>20</v>
      </c>
      <c r="T51" s="29">
        <v>20</v>
      </c>
      <c r="U51" s="29">
        <v>40</v>
      </c>
      <c r="V51" s="29"/>
      <c r="W51" s="29"/>
      <c r="X51" s="29">
        <v>40</v>
      </c>
      <c r="Y51" s="29"/>
      <c r="Z51" s="29"/>
      <c r="AA51" s="29"/>
      <c r="AB51" s="29"/>
      <c r="AC51" s="29"/>
      <c r="AE51" s="15">
        <f t="shared" si="2"/>
        <v>170</v>
      </c>
      <c r="AF51" s="15">
        <f t="shared" si="3"/>
        <v>0</v>
      </c>
      <c r="AG51" s="29"/>
      <c r="AH51" s="29" t="s">
        <v>264</v>
      </c>
      <c r="AI51" s="29">
        <v>10</v>
      </c>
      <c r="AJ51" s="29">
        <v>10</v>
      </c>
      <c r="AK51" s="29">
        <v>10</v>
      </c>
      <c r="AL51" s="29"/>
      <c r="AM51" s="29"/>
      <c r="AN51" s="15">
        <f t="shared" si="4"/>
        <v>30</v>
      </c>
      <c r="AO51" s="15">
        <f t="shared" si="5"/>
        <v>0</v>
      </c>
      <c r="AQ51" s="28">
        <v>10</v>
      </c>
      <c r="AR51" s="28">
        <v>10</v>
      </c>
      <c r="AT51" s="28" t="s">
        <v>264</v>
      </c>
      <c r="AV51" s="28">
        <v>10</v>
      </c>
      <c r="AX51" s="27">
        <f t="shared" si="6"/>
        <v>30</v>
      </c>
      <c r="AY51" s="15">
        <f t="shared" si="7"/>
        <v>0</v>
      </c>
      <c r="AZ51" s="28">
        <v>20</v>
      </c>
      <c r="BA51" s="28">
        <v>20</v>
      </c>
      <c r="BD51" s="29"/>
      <c r="BE51" s="29"/>
      <c r="BF51" s="29"/>
      <c r="BG51" s="29"/>
      <c r="BH51" s="29"/>
      <c r="BI51" s="29"/>
      <c r="BJ51" s="29">
        <v>20</v>
      </c>
      <c r="BK51" s="15">
        <f>SUM(AZ51:BJ51)</f>
        <v>60</v>
      </c>
      <c r="BL51" s="15">
        <f t="shared" si="8"/>
        <v>0</v>
      </c>
      <c r="BN51" s="29"/>
      <c r="BO51" s="29">
        <v>20</v>
      </c>
      <c r="BP51" s="29"/>
      <c r="BQ51" s="29"/>
      <c r="BR51" s="29">
        <v>20</v>
      </c>
      <c r="BS51" s="29"/>
      <c r="BT51" s="29"/>
      <c r="BU51" s="29"/>
      <c r="BV51" s="15">
        <f t="shared" si="11"/>
        <v>40</v>
      </c>
      <c r="BW51" s="24">
        <v>20</v>
      </c>
      <c r="BY51" s="28">
        <v>5</v>
      </c>
      <c r="CA51" s="27">
        <f t="shared" si="9"/>
        <v>5</v>
      </c>
      <c r="CB51" s="36">
        <f>SUM(F51,AE51,AN51,AX51,BK51,BV51,BW51,CA51)</f>
        <v>405</v>
      </c>
    </row>
    <row r="52" spans="1:80" s="28" customFormat="1" ht="15.75">
      <c r="A52" s="42" t="s">
        <v>160</v>
      </c>
      <c r="B52" s="42" t="s">
        <v>205</v>
      </c>
      <c r="C52" s="43">
        <v>10</v>
      </c>
      <c r="D52" s="29">
        <v>20</v>
      </c>
      <c r="E52" s="29"/>
      <c r="F52" s="15">
        <f t="shared" si="10"/>
        <v>30</v>
      </c>
      <c r="G52" s="18">
        <v>20</v>
      </c>
      <c r="H52" s="28">
        <v>20</v>
      </c>
      <c r="J52" s="29"/>
      <c r="K52" s="29">
        <v>20</v>
      </c>
      <c r="L52" s="29"/>
      <c r="M52" s="29"/>
      <c r="N52" s="29"/>
      <c r="O52" s="29"/>
      <c r="P52" s="29" t="s">
        <v>264</v>
      </c>
      <c r="Q52" s="29"/>
      <c r="R52" s="29"/>
      <c r="S52" s="29" t="s">
        <v>264</v>
      </c>
      <c r="T52" s="29" t="s">
        <v>264</v>
      </c>
      <c r="U52" s="29" t="s">
        <v>264</v>
      </c>
      <c r="V52" s="29"/>
      <c r="W52" s="29"/>
      <c r="X52" s="29" t="s">
        <v>264</v>
      </c>
      <c r="Y52" s="29"/>
      <c r="Z52" s="29"/>
      <c r="AA52" s="29"/>
      <c r="AB52" s="29"/>
      <c r="AC52" s="29"/>
      <c r="AE52" s="15">
        <f t="shared" si="2"/>
        <v>60</v>
      </c>
      <c r="AF52" s="15">
        <f t="shared" si="3"/>
        <v>110</v>
      </c>
      <c r="AG52" s="29">
        <v>20</v>
      </c>
      <c r="AH52" s="29" t="s">
        <v>264</v>
      </c>
      <c r="AI52" s="29" t="s">
        <v>264</v>
      </c>
      <c r="AJ52" s="29">
        <v>10</v>
      </c>
      <c r="AK52" s="29"/>
      <c r="AL52" s="29"/>
      <c r="AM52" s="29"/>
      <c r="AN52" s="15">
        <f t="shared" si="4"/>
        <v>30</v>
      </c>
      <c r="AO52" s="15">
        <f t="shared" si="5"/>
        <v>0</v>
      </c>
      <c r="AR52" s="28">
        <v>10</v>
      </c>
      <c r="AT52" s="28" t="s">
        <v>264</v>
      </c>
      <c r="AV52" s="28" t="s">
        <v>264</v>
      </c>
      <c r="AX52" s="27">
        <f t="shared" si="6"/>
        <v>10</v>
      </c>
      <c r="AY52" s="15">
        <f t="shared" si="7"/>
        <v>20</v>
      </c>
      <c r="AZ52" s="28">
        <v>20</v>
      </c>
      <c r="BA52" s="28" t="s">
        <v>264</v>
      </c>
      <c r="BD52" s="29"/>
      <c r="BE52" s="29"/>
      <c r="BF52" s="29"/>
      <c r="BG52" s="29"/>
      <c r="BH52" s="29"/>
      <c r="BI52" s="29"/>
      <c r="BJ52" s="29"/>
      <c r="BK52" s="15">
        <f>SUM(AZ52:BJ52)</f>
        <v>20</v>
      </c>
      <c r="BL52" s="15">
        <f t="shared" si="8"/>
        <v>40</v>
      </c>
      <c r="BN52" s="31">
        <v>20</v>
      </c>
      <c r="BO52" s="29"/>
      <c r="BP52" s="29"/>
      <c r="BQ52" s="31"/>
      <c r="BR52" s="31"/>
      <c r="BS52" s="31"/>
      <c r="BT52" s="31"/>
      <c r="BU52" s="31"/>
      <c r="BV52" s="15">
        <f t="shared" si="11"/>
        <v>20</v>
      </c>
      <c r="BW52" s="24">
        <v>0</v>
      </c>
      <c r="BZ52" s="28">
        <v>5</v>
      </c>
      <c r="CA52" s="27">
        <f t="shared" si="9"/>
        <v>5</v>
      </c>
      <c r="CB52" s="36">
        <f>SUM(F52,AE52,AN52,AX52,BK52,BV52,BW52,CA52)</f>
        <v>175</v>
      </c>
    </row>
    <row r="53" spans="1:80" s="28" customFormat="1" ht="15.75">
      <c r="A53" s="42" t="s">
        <v>161</v>
      </c>
      <c r="B53" s="42" t="s">
        <v>206</v>
      </c>
      <c r="C53" s="43">
        <v>10</v>
      </c>
      <c r="D53" s="29">
        <v>20</v>
      </c>
      <c r="E53" s="29"/>
      <c r="F53" s="15">
        <f t="shared" si="10"/>
        <v>30</v>
      </c>
      <c r="G53" s="18">
        <v>20</v>
      </c>
      <c r="I53" s="28">
        <v>30</v>
      </c>
      <c r="J53" s="29"/>
      <c r="K53" s="29">
        <v>20</v>
      </c>
      <c r="L53" s="29"/>
      <c r="M53" s="29"/>
      <c r="N53" s="29">
        <v>20</v>
      </c>
      <c r="O53" s="29"/>
      <c r="P53" s="29">
        <v>20</v>
      </c>
      <c r="Q53" s="29"/>
      <c r="R53" s="29">
        <v>10</v>
      </c>
      <c r="S53" s="29">
        <v>20</v>
      </c>
      <c r="T53" s="29" t="s">
        <v>264</v>
      </c>
      <c r="U53" s="29">
        <v>40</v>
      </c>
      <c r="V53" s="29">
        <v>10</v>
      </c>
      <c r="W53" s="29"/>
      <c r="X53" s="29" t="s">
        <v>264</v>
      </c>
      <c r="Y53" s="29"/>
      <c r="Z53" s="29"/>
      <c r="AA53" s="29"/>
      <c r="AB53" s="29"/>
      <c r="AC53" s="29"/>
      <c r="AE53" s="15">
        <f t="shared" si="2"/>
        <v>190</v>
      </c>
      <c r="AF53" s="15">
        <f t="shared" si="3"/>
        <v>0</v>
      </c>
      <c r="AG53" s="29"/>
      <c r="AH53" s="29">
        <v>20</v>
      </c>
      <c r="AI53" s="29" t="s">
        <v>264</v>
      </c>
      <c r="AJ53" s="29">
        <v>10</v>
      </c>
      <c r="AK53" s="29"/>
      <c r="AL53" s="29"/>
      <c r="AM53" s="29"/>
      <c r="AN53" s="15">
        <f t="shared" si="4"/>
        <v>30</v>
      </c>
      <c r="AO53" s="15">
        <f t="shared" si="5"/>
        <v>0</v>
      </c>
      <c r="AR53" s="28" t="s">
        <v>264</v>
      </c>
      <c r="AT53" s="28" t="s">
        <v>264</v>
      </c>
      <c r="AV53" s="28" t="s">
        <v>264</v>
      </c>
      <c r="AX53" s="27">
        <f t="shared" si="6"/>
        <v>0</v>
      </c>
      <c r="AY53" s="15">
        <f t="shared" si="7"/>
        <v>30</v>
      </c>
      <c r="BA53" s="28" t="s">
        <v>264</v>
      </c>
      <c r="BD53" s="29"/>
      <c r="BE53" s="29">
        <v>20</v>
      </c>
      <c r="BF53" s="29"/>
      <c r="BG53" s="29"/>
      <c r="BH53" s="29"/>
      <c r="BI53" s="29"/>
      <c r="BJ53" s="29"/>
      <c r="BK53" s="15">
        <f>SUM(AZ53:BJ53)</f>
        <v>20</v>
      </c>
      <c r="BL53" s="15">
        <f t="shared" si="8"/>
        <v>40</v>
      </c>
      <c r="BM53" s="28">
        <v>20</v>
      </c>
      <c r="BN53" s="31">
        <v>0</v>
      </c>
      <c r="BO53" s="29"/>
      <c r="BP53" s="29">
        <v>20</v>
      </c>
      <c r="BQ53" s="31"/>
      <c r="BR53" s="31"/>
      <c r="BS53" s="31"/>
      <c r="BT53" s="31"/>
      <c r="BU53" s="31"/>
      <c r="BV53" s="15">
        <f t="shared" si="11"/>
        <v>40</v>
      </c>
      <c r="BW53" s="24">
        <v>40</v>
      </c>
      <c r="BX53" s="28">
        <v>-10</v>
      </c>
      <c r="CA53" s="27">
        <f t="shared" si="9"/>
        <v>-10</v>
      </c>
      <c r="CB53" s="36">
        <f>SUM(F53,AE53,AN53,AX53,BK53,BV53,BW53,CA53)</f>
        <v>340</v>
      </c>
    </row>
    <row r="54" spans="1:80" s="28" customFormat="1" ht="15.75">
      <c r="A54" s="42" t="s">
        <v>162</v>
      </c>
      <c r="B54" s="42" t="s">
        <v>207</v>
      </c>
      <c r="C54" s="43">
        <v>10</v>
      </c>
      <c r="D54" s="29">
        <v>20</v>
      </c>
      <c r="E54" s="28">
        <v>20</v>
      </c>
      <c r="F54" s="15">
        <f t="shared" si="10"/>
        <v>50</v>
      </c>
      <c r="G54" s="18"/>
      <c r="H54" s="29"/>
      <c r="J54" s="29"/>
      <c r="K54" s="29"/>
      <c r="L54" s="29"/>
      <c r="M54" s="29"/>
      <c r="N54" s="29"/>
      <c r="O54" s="29">
        <v>20</v>
      </c>
      <c r="P54" s="29" t="s">
        <v>264</v>
      </c>
      <c r="Q54" s="29"/>
      <c r="R54" s="29"/>
      <c r="S54" s="29" t="s">
        <v>264</v>
      </c>
      <c r="T54" s="29" t="s">
        <v>264</v>
      </c>
      <c r="U54" s="29">
        <v>40</v>
      </c>
      <c r="V54" s="29"/>
      <c r="W54" s="29">
        <v>40</v>
      </c>
      <c r="X54" s="29">
        <v>40</v>
      </c>
      <c r="Y54" s="29">
        <v>20</v>
      </c>
      <c r="Z54" s="29">
        <v>40</v>
      </c>
      <c r="AA54" s="29">
        <v>10</v>
      </c>
      <c r="AB54" s="29"/>
      <c r="AC54" s="29"/>
      <c r="AD54" s="41">
        <v>20</v>
      </c>
      <c r="AE54" s="15">
        <f t="shared" si="2"/>
        <v>230</v>
      </c>
      <c r="AF54" s="15">
        <f t="shared" si="3"/>
        <v>0</v>
      </c>
      <c r="AG54" s="29"/>
      <c r="AH54" s="29" t="s">
        <v>264</v>
      </c>
      <c r="AI54" s="29">
        <v>10</v>
      </c>
      <c r="AJ54" s="29" t="s">
        <v>264</v>
      </c>
      <c r="AK54" s="29">
        <v>10</v>
      </c>
      <c r="AL54" s="29">
        <v>5</v>
      </c>
      <c r="AM54" s="29">
        <v>5</v>
      </c>
      <c r="AN54" s="15">
        <f t="shared" si="4"/>
        <v>30</v>
      </c>
      <c r="AO54" s="15">
        <f t="shared" si="5"/>
        <v>0</v>
      </c>
      <c r="AR54" s="28" t="s">
        <v>264</v>
      </c>
      <c r="AS54" s="28">
        <v>10</v>
      </c>
      <c r="AT54" s="28">
        <v>10</v>
      </c>
      <c r="AV54" s="28">
        <v>10</v>
      </c>
      <c r="AX54" s="27">
        <f t="shared" si="6"/>
        <v>30</v>
      </c>
      <c r="AY54" s="15">
        <f t="shared" si="7"/>
        <v>0</v>
      </c>
      <c r="BA54" s="28" t="s">
        <v>264</v>
      </c>
      <c r="BC54" s="28">
        <v>20</v>
      </c>
      <c r="BD54" s="29"/>
      <c r="BE54" s="29">
        <v>20</v>
      </c>
      <c r="BF54" s="29"/>
      <c r="BG54" s="29"/>
      <c r="BH54" s="29"/>
      <c r="BI54" s="29"/>
      <c r="BJ54" s="29">
        <v>20</v>
      </c>
      <c r="BK54" s="15">
        <f>SUM(AZ54:BJ54)</f>
        <v>60</v>
      </c>
      <c r="BL54" s="15">
        <f t="shared" si="8"/>
        <v>0</v>
      </c>
      <c r="BN54" s="29">
        <v>20</v>
      </c>
      <c r="BO54" s="29"/>
      <c r="BP54" s="29"/>
      <c r="BQ54" s="29"/>
      <c r="BR54" s="29">
        <v>20</v>
      </c>
      <c r="BS54" s="29"/>
      <c r="BT54" s="29">
        <v>20</v>
      </c>
      <c r="BU54" s="29">
        <v>5</v>
      </c>
      <c r="BV54" s="15">
        <f t="shared" si="11"/>
        <v>65</v>
      </c>
      <c r="BW54" s="24">
        <v>20</v>
      </c>
      <c r="BX54" s="28">
        <v>0</v>
      </c>
      <c r="BZ54" s="28">
        <v>5</v>
      </c>
      <c r="CA54" s="27">
        <f t="shared" si="9"/>
        <v>5</v>
      </c>
      <c r="CB54" s="36">
        <f>SUM(F54,AE54,AN54,AX54,BK54,BV54,BW54,CA54)</f>
        <v>490</v>
      </c>
    </row>
    <row r="55" spans="1:80" s="28" customFormat="1" ht="15.75">
      <c r="A55" s="42" t="s">
        <v>163</v>
      </c>
      <c r="B55" s="42" t="s">
        <v>208</v>
      </c>
      <c r="C55" s="43">
        <v>10</v>
      </c>
      <c r="D55" s="29">
        <v>20</v>
      </c>
      <c r="E55" s="29"/>
      <c r="F55" s="15">
        <f t="shared" si="10"/>
        <v>30</v>
      </c>
      <c r="G55" s="18">
        <v>20</v>
      </c>
      <c r="J55" s="29">
        <v>30</v>
      </c>
      <c r="K55" s="29">
        <v>20</v>
      </c>
      <c r="L55" s="29">
        <v>40</v>
      </c>
      <c r="M55" s="29">
        <v>20</v>
      </c>
      <c r="N55" s="29"/>
      <c r="O55" s="29"/>
      <c r="P55" s="29" t="s">
        <v>264</v>
      </c>
      <c r="Q55" s="29"/>
      <c r="R55" s="29"/>
      <c r="S55" s="29">
        <v>20</v>
      </c>
      <c r="T55" s="29">
        <v>20</v>
      </c>
      <c r="U55" s="29" t="s">
        <v>264</v>
      </c>
      <c r="V55" s="29"/>
      <c r="W55" s="29">
        <v>40</v>
      </c>
      <c r="X55" s="29" t="s">
        <v>264</v>
      </c>
      <c r="Y55" s="29"/>
      <c r="Z55" s="29"/>
      <c r="AA55" s="29"/>
      <c r="AB55" s="29"/>
      <c r="AC55" s="29"/>
      <c r="AE55" s="15">
        <f t="shared" si="2"/>
        <v>210</v>
      </c>
      <c r="AF55" s="15">
        <f t="shared" si="3"/>
        <v>0</v>
      </c>
      <c r="AG55" s="29">
        <v>20</v>
      </c>
      <c r="AH55" s="29"/>
      <c r="AI55" s="29" t="s">
        <v>264</v>
      </c>
      <c r="AJ55" s="29" t="s">
        <v>264</v>
      </c>
      <c r="AK55" s="29"/>
      <c r="AL55" s="29"/>
      <c r="AM55" s="29"/>
      <c r="AN55" s="15">
        <f t="shared" si="4"/>
        <v>20</v>
      </c>
      <c r="AO55" s="15">
        <f t="shared" si="5"/>
        <v>10</v>
      </c>
      <c r="AR55" s="28" t="s">
        <v>264</v>
      </c>
      <c r="AT55" s="28" t="s">
        <v>264</v>
      </c>
      <c r="AV55" s="28" t="s">
        <v>264</v>
      </c>
      <c r="AX55" s="27">
        <f t="shared" si="6"/>
        <v>0</v>
      </c>
      <c r="AY55" s="15">
        <f t="shared" si="7"/>
        <v>30</v>
      </c>
      <c r="BA55" s="28" t="s">
        <v>264</v>
      </c>
      <c r="BD55" s="29"/>
      <c r="BE55" s="29"/>
      <c r="BF55" s="29"/>
      <c r="BG55" s="29"/>
      <c r="BH55" s="29"/>
      <c r="BI55" s="29"/>
      <c r="BJ55" s="29"/>
      <c r="BK55" s="15">
        <f>SUM(AZ55:BJ55)</f>
        <v>0</v>
      </c>
      <c r="BL55" s="15">
        <f t="shared" si="8"/>
        <v>60</v>
      </c>
      <c r="BN55" s="29"/>
      <c r="BO55" s="29"/>
      <c r="BP55" s="29"/>
      <c r="BQ55" s="29"/>
      <c r="BR55" s="29"/>
      <c r="BS55" s="29"/>
      <c r="BT55" s="29"/>
      <c r="BU55" s="29"/>
      <c r="BV55" s="15">
        <f t="shared" si="11"/>
        <v>0</v>
      </c>
      <c r="BW55" s="24">
        <v>0</v>
      </c>
      <c r="BX55" s="28">
        <v>-5</v>
      </c>
      <c r="CA55" s="27">
        <f t="shared" si="9"/>
        <v>-5</v>
      </c>
      <c r="CB55" s="36">
        <f>SUM(F55,AE55,AN55,AX55,BK55,BV55,BW55,CA55)</f>
        <v>255</v>
      </c>
    </row>
    <row r="56" spans="1:80" s="28" customFormat="1" ht="15.75">
      <c r="A56" s="42" t="s">
        <v>47</v>
      </c>
      <c r="B56" s="42" t="s">
        <v>77</v>
      </c>
      <c r="C56" s="43">
        <v>10</v>
      </c>
      <c r="D56" s="29"/>
      <c r="E56" s="29"/>
      <c r="F56" s="15">
        <f t="shared" si="10"/>
        <v>10</v>
      </c>
      <c r="G56" s="18"/>
      <c r="H56" s="28">
        <v>20</v>
      </c>
      <c r="J56" s="29"/>
      <c r="K56" s="29"/>
      <c r="L56" s="29"/>
      <c r="M56" s="29"/>
      <c r="N56" s="29">
        <v>20</v>
      </c>
      <c r="O56" s="29"/>
      <c r="P56" s="29" t="s">
        <v>264</v>
      </c>
      <c r="Q56" s="29"/>
      <c r="R56" s="29"/>
      <c r="S56" s="29" t="s">
        <v>264</v>
      </c>
      <c r="T56" s="29" t="s">
        <v>264</v>
      </c>
      <c r="U56" s="29" t="s">
        <v>264</v>
      </c>
      <c r="V56" s="29"/>
      <c r="W56" s="29"/>
      <c r="X56" s="29" t="s">
        <v>264</v>
      </c>
      <c r="Y56" s="29"/>
      <c r="Z56" s="29"/>
      <c r="AA56" s="29"/>
      <c r="AB56" s="29"/>
      <c r="AC56" s="29"/>
      <c r="AE56" s="15">
        <f t="shared" si="2"/>
        <v>40</v>
      </c>
      <c r="AF56" s="15">
        <f t="shared" si="3"/>
        <v>130</v>
      </c>
      <c r="AG56" s="29"/>
      <c r="AH56" s="29" t="s">
        <v>264</v>
      </c>
      <c r="AI56" s="29" t="s">
        <v>264</v>
      </c>
      <c r="AJ56" s="29" t="s">
        <v>264</v>
      </c>
      <c r="AK56" s="29"/>
      <c r="AL56" s="29"/>
      <c r="AM56" s="29"/>
      <c r="AN56" s="15">
        <f t="shared" si="4"/>
        <v>0</v>
      </c>
      <c r="AO56" s="15">
        <f t="shared" si="5"/>
        <v>30</v>
      </c>
      <c r="AR56" s="28" t="s">
        <v>264</v>
      </c>
      <c r="AT56" s="28" t="s">
        <v>264</v>
      </c>
      <c r="AV56" s="28" t="s">
        <v>264</v>
      </c>
      <c r="AX56" s="27">
        <f t="shared" si="6"/>
        <v>0</v>
      </c>
      <c r="AY56" s="15">
        <f t="shared" si="7"/>
        <v>30</v>
      </c>
      <c r="BA56" s="28" t="s">
        <v>264</v>
      </c>
      <c r="BD56" s="29"/>
      <c r="BE56" s="29"/>
      <c r="BF56" s="29"/>
      <c r="BG56" s="29"/>
      <c r="BH56" s="29"/>
      <c r="BI56" s="29"/>
      <c r="BJ56" s="29"/>
      <c r="BK56" s="15">
        <f>SUM(AZ56:BJ56)</f>
        <v>0</v>
      </c>
      <c r="BL56" s="15">
        <f t="shared" si="8"/>
        <v>60</v>
      </c>
      <c r="BN56" s="29"/>
      <c r="BO56" s="29"/>
      <c r="BP56" s="29"/>
      <c r="BQ56" s="29"/>
      <c r="BR56" s="29"/>
      <c r="BS56" s="29"/>
      <c r="BT56" s="29"/>
      <c r="BU56" s="29"/>
      <c r="BV56" s="15">
        <f t="shared" si="11"/>
        <v>0</v>
      </c>
      <c r="BW56" s="24">
        <v>0</v>
      </c>
      <c r="BX56" s="28">
        <v>-5</v>
      </c>
      <c r="CA56" s="27">
        <f t="shared" si="9"/>
        <v>-5</v>
      </c>
      <c r="CB56" s="36">
        <f>SUM(F56,AE56,AN56,AX56,BK56,BV56,BW56,CA56)</f>
        <v>45</v>
      </c>
    </row>
    <row r="57" spans="1:80" s="28" customFormat="1" ht="15.75">
      <c r="A57" s="42" t="s">
        <v>102</v>
      </c>
      <c r="B57" s="42" t="s">
        <v>106</v>
      </c>
      <c r="C57" s="43">
        <v>10</v>
      </c>
      <c r="D57" s="29">
        <v>20</v>
      </c>
      <c r="E57" s="29">
        <v>20</v>
      </c>
      <c r="F57" s="15">
        <f t="shared" si="10"/>
        <v>50</v>
      </c>
      <c r="G57" s="18">
        <v>20</v>
      </c>
      <c r="I57" s="28">
        <v>30</v>
      </c>
      <c r="J57" s="29"/>
      <c r="K57" s="29"/>
      <c r="L57" s="29"/>
      <c r="M57" s="29">
        <v>20</v>
      </c>
      <c r="N57" s="29">
        <v>20</v>
      </c>
      <c r="O57" s="29"/>
      <c r="P57" s="29" t="s">
        <v>264</v>
      </c>
      <c r="Q57" s="29"/>
      <c r="R57" s="29"/>
      <c r="S57" s="29" t="s">
        <v>264</v>
      </c>
      <c r="T57" s="29">
        <v>20</v>
      </c>
      <c r="U57" s="29" t="s">
        <v>264</v>
      </c>
      <c r="V57" s="29"/>
      <c r="W57" s="29">
        <v>40</v>
      </c>
      <c r="X57" s="29" t="s">
        <v>264</v>
      </c>
      <c r="Y57" s="29">
        <v>20</v>
      </c>
      <c r="Z57" s="29"/>
      <c r="AA57" s="29"/>
      <c r="AB57" s="29"/>
      <c r="AC57" s="29"/>
      <c r="AE57" s="15">
        <f t="shared" si="2"/>
        <v>170</v>
      </c>
      <c r="AF57" s="15">
        <f t="shared" si="3"/>
        <v>0</v>
      </c>
      <c r="AG57" s="29">
        <v>20</v>
      </c>
      <c r="AH57" s="29" t="s">
        <v>264</v>
      </c>
      <c r="AI57" s="29"/>
      <c r="AJ57" s="29">
        <v>10</v>
      </c>
      <c r="AK57" s="29"/>
      <c r="AL57" s="29"/>
      <c r="AM57" s="29"/>
      <c r="AN57" s="15">
        <f t="shared" si="4"/>
        <v>30</v>
      </c>
      <c r="AO57" s="15">
        <f t="shared" si="5"/>
        <v>0</v>
      </c>
      <c r="AR57" s="28">
        <v>10</v>
      </c>
      <c r="AT57" s="28">
        <v>10</v>
      </c>
      <c r="AU57" s="28">
        <v>15</v>
      </c>
      <c r="AX57" s="27">
        <f t="shared" si="6"/>
        <v>35</v>
      </c>
      <c r="AY57" s="15">
        <f t="shared" si="7"/>
        <v>0</v>
      </c>
      <c r="AZ57" s="28">
        <v>20</v>
      </c>
      <c r="BA57" s="28">
        <v>20</v>
      </c>
      <c r="BD57" s="29"/>
      <c r="BE57" s="29">
        <v>20</v>
      </c>
      <c r="BF57" s="29"/>
      <c r="BG57" s="29"/>
      <c r="BH57" s="29"/>
      <c r="BI57" s="29"/>
      <c r="BJ57" s="29"/>
      <c r="BK57" s="15">
        <f>SUM(AZ57:BJ57)</f>
        <v>60</v>
      </c>
      <c r="BL57" s="15">
        <f t="shared" si="8"/>
        <v>0</v>
      </c>
      <c r="BN57" s="29"/>
      <c r="BO57" s="29">
        <v>20</v>
      </c>
      <c r="BP57" s="29"/>
      <c r="BQ57" s="29"/>
      <c r="BR57" s="29">
        <v>20</v>
      </c>
      <c r="BS57" s="29"/>
      <c r="BT57" s="29">
        <v>20</v>
      </c>
      <c r="BU57" s="29"/>
      <c r="BV57" s="15">
        <f t="shared" si="11"/>
        <v>60</v>
      </c>
      <c r="BW57" s="24">
        <v>20</v>
      </c>
      <c r="BX57" s="28">
        <v>-10</v>
      </c>
      <c r="CA57" s="27">
        <f t="shared" si="9"/>
        <v>-10</v>
      </c>
      <c r="CB57" s="36">
        <f>SUM(F57,AE57,AN57,AX57,BK57,BV57,BW57,CA57)</f>
        <v>415</v>
      </c>
    </row>
    <row r="58" spans="1:80" s="28" customFormat="1" ht="15.75">
      <c r="A58" s="42" t="s">
        <v>164</v>
      </c>
      <c r="B58" s="42" t="s">
        <v>209</v>
      </c>
      <c r="C58" s="43">
        <v>10</v>
      </c>
      <c r="D58" s="29">
        <v>20</v>
      </c>
      <c r="E58" s="29">
        <v>20</v>
      </c>
      <c r="F58" s="15">
        <f t="shared" si="10"/>
        <v>50</v>
      </c>
      <c r="G58" s="18"/>
      <c r="H58" s="28">
        <v>20</v>
      </c>
      <c r="I58" s="28">
        <v>30</v>
      </c>
      <c r="J58" s="29"/>
      <c r="K58" s="29">
        <v>20</v>
      </c>
      <c r="L58" s="29">
        <v>40</v>
      </c>
      <c r="M58" s="29">
        <v>20</v>
      </c>
      <c r="N58" s="29"/>
      <c r="O58" s="29"/>
      <c r="P58" s="29">
        <v>20</v>
      </c>
      <c r="Q58" s="29"/>
      <c r="R58" s="29">
        <v>10</v>
      </c>
      <c r="S58" s="29" t="s">
        <v>264</v>
      </c>
      <c r="T58" s="29" t="s">
        <v>264</v>
      </c>
      <c r="U58" s="29" t="s">
        <v>264</v>
      </c>
      <c r="V58" s="29">
        <v>10</v>
      </c>
      <c r="W58" s="29"/>
      <c r="X58" s="29" t="s">
        <v>264</v>
      </c>
      <c r="Y58" s="29"/>
      <c r="Z58" s="29"/>
      <c r="AA58" s="29">
        <v>10</v>
      </c>
      <c r="AB58" s="29"/>
      <c r="AC58" s="29"/>
      <c r="AE58" s="15">
        <f t="shared" si="2"/>
        <v>180</v>
      </c>
      <c r="AF58" s="15">
        <f t="shared" si="3"/>
        <v>0</v>
      </c>
      <c r="AG58" s="29">
        <v>20</v>
      </c>
      <c r="AH58" s="29" t="s">
        <v>264</v>
      </c>
      <c r="AI58" s="29" t="s">
        <v>264</v>
      </c>
      <c r="AJ58" s="29">
        <v>10</v>
      </c>
      <c r="AK58" s="29"/>
      <c r="AL58" s="29"/>
      <c r="AM58" s="29"/>
      <c r="AN58" s="15">
        <f t="shared" si="4"/>
        <v>30</v>
      </c>
      <c r="AO58" s="15">
        <f t="shared" si="5"/>
        <v>0</v>
      </c>
      <c r="AR58" s="28">
        <v>10</v>
      </c>
      <c r="AT58" s="28" t="s">
        <v>264</v>
      </c>
      <c r="AU58" s="28">
        <v>15</v>
      </c>
      <c r="AV58" s="28">
        <v>10</v>
      </c>
      <c r="AX58" s="27">
        <f t="shared" si="6"/>
        <v>35</v>
      </c>
      <c r="AY58" s="15">
        <f t="shared" si="7"/>
        <v>0</v>
      </c>
      <c r="AZ58" s="28">
        <v>20</v>
      </c>
      <c r="BA58" s="28">
        <v>20</v>
      </c>
      <c r="BC58" s="28">
        <v>20</v>
      </c>
      <c r="BD58" s="29"/>
      <c r="BE58" s="29"/>
      <c r="BF58" s="29"/>
      <c r="BG58" s="29"/>
      <c r="BH58" s="29"/>
      <c r="BI58" s="29"/>
      <c r="BJ58" s="29"/>
      <c r="BK58" s="15">
        <f>SUM(AZ58:BJ58)</f>
        <v>60</v>
      </c>
      <c r="BL58" s="15">
        <f t="shared" si="8"/>
        <v>0</v>
      </c>
      <c r="BN58" s="29"/>
      <c r="BO58" s="29">
        <v>20</v>
      </c>
      <c r="BP58" s="29"/>
      <c r="BQ58" s="29">
        <v>20</v>
      </c>
      <c r="BR58" s="29"/>
      <c r="BS58" s="29"/>
      <c r="BT58" s="29"/>
      <c r="BU58" s="29"/>
      <c r="BV58" s="15">
        <f t="shared" si="11"/>
        <v>40</v>
      </c>
      <c r="BW58" s="24">
        <v>20</v>
      </c>
      <c r="CA58" s="27">
        <f t="shared" si="9"/>
        <v>0</v>
      </c>
      <c r="CB58" s="36">
        <f>SUM(F58,AE58,AN58,AX58,BK58,BV58,BW58,CA58)</f>
        <v>415</v>
      </c>
    </row>
    <row r="59" spans="1:80" s="28" customFormat="1" ht="15.75">
      <c r="A59" s="42" t="s">
        <v>165</v>
      </c>
      <c r="B59" s="42" t="s">
        <v>70</v>
      </c>
      <c r="C59" s="43">
        <v>10</v>
      </c>
      <c r="D59" s="29">
        <v>20</v>
      </c>
      <c r="E59" s="28">
        <v>20</v>
      </c>
      <c r="F59" s="15">
        <f t="shared" si="10"/>
        <v>50</v>
      </c>
      <c r="G59" s="18"/>
      <c r="J59" s="29">
        <v>30</v>
      </c>
      <c r="K59" s="29"/>
      <c r="L59" s="29"/>
      <c r="M59" s="29"/>
      <c r="N59" s="29"/>
      <c r="O59" s="29"/>
      <c r="S59" s="28">
        <v>20</v>
      </c>
      <c r="T59" s="28" t="s">
        <v>264</v>
      </c>
      <c r="U59" s="28" t="s">
        <v>264</v>
      </c>
      <c r="X59" s="29" t="s">
        <v>264</v>
      </c>
      <c r="Y59" s="29"/>
      <c r="Z59" s="29"/>
      <c r="AA59" s="29"/>
      <c r="AE59" s="15">
        <f t="shared" si="2"/>
        <v>50</v>
      </c>
      <c r="AF59" s="15">
        <f t="shared" si="3"/>
        <v>120</v>
      </c>
      <c r="AG59" s="29">
        <v>20</v>
      </c>
      <c r="AH59" s="29" t="s">
        <v>264</v>
      </c>
      <c r="AI59" s="29" t="s">
        <v>264</v>
      </c>
      <c r="AJ59" s="29">
        <v>10</v>
      </c>
      <c r="AK59" s="29"/>
      <c r="AL59" s="29"/>
      <c r="AM59" s="29"/>
      <c r="AN59" s="15">
        <f t="shared" si="4"/>
        <v>30</v>
      </c>
      <c r="AO59" s="15">
        <f t="shared" si="5"/>
        <v>0</v>
      </c>
      <c r="AR59" s="28" t="s">
        <v>264</v>
      </c>
      <c r="AT59" s="28" t="s">
        <v>264</v>
      </c>
      <c r="AV59" s="28" t="s">
        <v>264</v>
      </c>
      <c r="AX59" s="27">
        <f t="shared" si="6"/>
        <v>0</v>
      </c>
      <c r="AY59" s="15">
        <f t="shared" si="7"/>
        <v>30</v>
      </c>
      <c r="BA59" s="28" t="s">
        <v>264</v>
      </c>
      <c r="BD59" s="29"/>
      <c r="BE59" s="29"/>
      <c r="BF59" s="29"/>
      <c r="BG59" s="29"/>
      <c r="BH59" s="29"/>
      <c r="BI59" s="29"/>
      <c r="BJ59" s="29"/>
      <c r="BK59" s="15">
        <f>SUM(AZ59:BJ59)</f>
        <v>0</v>
      </c>
      <c r="BL59" s="15">
        <f t="shared" si="8"/>
        <v>60</v>
      </c>
      <c r="BN59" s="29"/>
      <c r="BO59" s="29">
        <v>20</v>
      </c>
      <c r="BP59" s="29"/>
      <c r="BQ59" s="29"/>
      <c r="BR59" s="29"/>
      <c r="BS59" s="29"/>
      <c r="BT59" s="29"/>
      <c r="BU59" s="29"/>
      <c r="BV59" s="15">
        <f t="shared" si="11"/>
        <v>20</v>
      </c>
      <c r="BW59" s="24">
        <v>0</v>
      </c>
      <c r="BX59" s="28">
        <v>-30</v>
      </c>
      <c r="CA59" s="27">
        <f t="shared" si="9"/>
        <v>-30</v>
      </c>
      <c r="CB59" s="36">
        <f>SUM(F59,AE59,AN59,AX59,BK59,BV59,BW59,CA59)</f>
        <v>120</v>
      </c>
    </row>
    <row r="60" spans="1:80" s="28" customFormat="1" ht="15.75">
      <c r="A60" s="42" t="s">
        <v>116</v>
      </c>
      <c r="B60" s="42" t="s">
        <v>124</v>
      </c>
      <c r="C60" s="43">
        <v>10</v>
      </c>
      <c r="D60" s="29">
        <v>20</v>
      </c>
      <c r="E60" s="29">
        <v>20</v>
      </c>
      <c r="F60" s="15">
        <f t="shared" si="10"/>
        <v>50</v>
      </c>
      <c r="G60" s="18"/>
      <c r="J60" s="29">
        <v>30</v>
      </c>
      <c r="K60" s="29">
        <v>20</v>
      </c>
      <c r="L60" s="29">
        <v>40</v>
      </c>
      <c r="M60" s="29"/>
      <c r="N60" s="29"/>
      <c r="O60" s="29"/>
      <c r="P60" s="29" t="s">
        <v>264</v>
      </c>
      <c r="Q60" s="29"/>
      <c r="R60" s="29"/>
      <c r="S60" s="29" t="s">
        <v>264</v>
      </c>
      <c r="T60" s="29" t="s">
        <v>264</v>
      </c>
      <c r="U60" s="29" t="s">
        <v>264</v>
      </c>
      <c r="V60" s="29"/>
      <c r="W60" s="29">
        <v>40</v>
      </c>
      <c r="X60" s="29">
        <v>40</v>
      </c>
      <c r="Y60" s="29"/>
      <c r="Z60" s="29"/>
      <c r="AA60" s="29">
        <v>10</v>
      </c>
      <c r="AB60" s="29"/>
      <c r="AC60" s="29"/>
      <c r="AE60" s="15">
        <f t="shared" si="2"/>
        <v>180</v>
      </c>
      <c r="AF60" s="15">
        <f t="shared" si="3"/>
        <v>0</v>
      </c>
      <c r="AG60" s="29">
        <v>20</v>
      </c>
      <c r="AH60" s="29" t="s">
        <v>264</v>
      </c>
      <c r="AI60" s="29" t="s">
        <v>264</v>
      </c>
      <c r="AJ60" s="29" t="s">
        <v>264</v>
      </c>
      <c r="AK60" s="29">
        <v>10</v>
      </c>
      <c r="AL60" s="29">
        <v>5</v>
      </c>
      <c r="AM60" s="29"/>
      <c r="AN60" s="15">
        <f t="shared" si="4"/>
        <v>35</v>
      </c>
      <c r="AO60" s="15">
        <f t="shared" si="5"/>
        <v>0</v>
      </c>
      <c r="AR60" s="28" t="s">
        <v>264</v>
      </c>
      <c r="AS60" s="28">
        <v>10</v>
      </c>
      <c r="AT60" s="28">
        <v>15</v>
      </c>
      <c r="AV60" s="28">
        <v>10</v>
      </c>
      <c r="AX60" s="27">
        <f t="shared" si="6"/>
        <v>35</v>
      </c>
      <c r="AY60" s="15">
        <f t="shared" si="7"/>
        <v>0</v>
      </c>
      <c r="BA60" s="28" t="s">
        <v>264</v>
      </c>
      <c r="BC60" s="28">
        <v>20</v>
      </c>
      <c r="BD60" s="29"/>
      <c r="BE60" s="29">
        <v>20</v>
      </c>
      <c r="BF60" s="29"/>
      <c r="BG60" s="29"/>
      <c r="BH60" s="29"/>
      <c r="BI60" s="29">
        <v>20</v>
      </c>
      <c r="BJ60" s="29"/>
      <c r="BK60" s="15">
        <f>SUM(AZ60:BJ60)</f>
        <v>60</v>
      </c>
      <c r="BL60" s="15">
        <f t="shared" si="8"/>
        <v>0</v>
      </c>
      <c r="BN60" s="29"/>
      <c r="BO60" s="29"/>
      <c r="BP60" s="29"/>
      <c r="BQ60" s="29"/>
      <c r="BR60" s="29"/>
      <c r="BS60" s="29"/>
      <c r="BT60" s="29"/>
      <c r="BU60" s="29"/>
      <c r="BV60" s="15">
        <f t="shared" si="11"/>
        <v>0</v>
      </c>
      <c r="BW60" s="24">
        <v>20</v>
      </c>
      <c r="CA60" s="27">
        <f t="shared" si="9"/>
        <v>0</v>
      </c>
      <c r="CB60" s="36">
        <f>SUM(F60,AE60,AN60,AX60,BK60,BV60,BW60,CA60)</f>
        <v>380</v>
      </c>
    </row>
    <row r="61" spans="1:80" s="28" customFormat="1" ht="15.75">
      <c r="A61" s="42" t="s">
        <v>166</v>
      </c>
      <c r="B61" s="42" t="s">
        <v>104</v>
      </c>
      <c r="C61" s="43">
        <v>10</v>
      </c>
      <c r="D61" s="29">
        <v>20</v>
      </c>
      <c r="F61" s="15">
        <f t="shared" si="10"/>
        <v>30</v>
      </c>
      <c r="G61" s="18"/>
      <c r="H61" s="29">
        <v>20</v>
      </c>
      <c r="J61" s="29"/>
      <c r="K61" s="29"/>
      <c r="L61" s="29"/>
      <c r="M61" s="29"/>
      <c r="N61" s="29"/>
      <c r="O61" s="29"/>
      <c r="P61" s="28" t="s">
        <v>264</v>
      </c>
      <c r="Q61" s="28">
        <v>10</v>
      </c>
      <c r="S61" s="28" t="s">
        <v>264</v>
      </c>
      <c r="T61" s="28" t="s">
        <v>264</v>
      </c>
      <c r="U61" s="28" t="s">
        <v>264</v>
      </c>
      <c r="X61" s="29" t="s">
        <v>264</v>
      </c>
      <c r="Y61" s="29"/>
      <c r="Z61" s="29"/>
      <c r="AA61" s="29"/>
      <c r="AD61" s="29"/>
      <c r="AE61" s="15">
        <f t="shared" si="2"/>
        <v>30</v>
      </c>
      <c r="AF61" s="15">
        <f t="shared" si="3"/>
        <v>140</v>
      </c>
      <c r="AG61" s="48"/>
      <c r="AH61" s="29" t="s">
        <v>264</v>
      </c>
      <c r="AI61" s="29" t="s">
        <v>264</v>
      </c>
      <c r="AJ61" s="29" t="s">
        <v>264</v>
      </c>
      <c r="AK61" s="29"/>
      <c r="AL61" s="29"/>
      <c r="AM61" s="29"/>
      <c r="AN61" s="15">
        <f t="shared" si="4"/>
        <v>0</v>
      </c>
      <c r="AO61" s="15">
        <f t="shared" si="5"/>
        <v>30</v>
      </c>
      <c r="AR61" s="28" t="s">
        <v>264</v>
      </c>
      <c r="AT61" s="28" t="s">
        <v>264</v>
      </c>
      <c r="AV61" s="28" t="s">
        <v>264</v>
      </c>
      <c r="AX61" s="27">
        <f t="shared" si="6"/>
        <v>0</v>
      </c>
      <c r="AY61" s="15">
        <f t="shared" si="7"/>
        <v>30</v>
      </c>
      <c r="BA61" s="28" t="s">
        <v>264</v>
      </c>
      <c r="BD61" s="29"/>
      <c r="BE61" s="29"/>
      <c r="BF61" s="29"/>
      <c r="BG61" s="29"/>
      <c r="BH61" s="29"/>
      <c r="BI61" s="29"/>
      <c r="BJ61" s="29"/>
      <c r="BK61" s="15">
        <f>SUM(AZ61:BJ61)</f>
        <v>0</v>
      </c>
      <c r="BL61" s="15">
        <f t="shared" si="8"/>
        <v>60</v>
      </c>
      <c r="BN61" s="29"/>
      <c r="BO61" s="29"/>
      <c r="BP61" s="29"/>
      <c r="BQ61" s="29"/>
      <c r="BR61" s="29"/>
      <c r="BS61" s="29"/>
      <c r="BT61" s="29"/>
      <c r="BU61" s="29"/>
      <c r="BV61" s="15">
        <f t="shared" si="11"/>
        <v>0</v>
      </c>
      <c r="BW61" s="24">
        <v>0</v>
      </c>
      <c r="BX61" s="28">
        <v>-10</v>
      </c>
      <c r="CA61" s="27">
        <f t="shared" si="9"/>
        <v>-10</v>
      </c>
      <c r="CB61" s="36">
        <f>SUM(F61,AE61,AN61,AX61,BK61,BV61,BW61,CA61)</f>
        <v>50</v>
      </c>
    </row>
    <row r="62" spans="1:80" s="28" customFormat="1" ht="15.75">
      <c r="A62" s="42" t="s">
        <v>167</v>
      </c>
      <c r="B62" s="42" t="s">
        <v>210</v>
      </c>
      <c r="C62" s="43">
        <v>10</v>
      </c>
      <c r="D62" s="29">
        <v>20</v>
      </c>
      <c r="E62" s="29">
        <v>20</v>
      </c>
      <c r="F62" s="15">
        <f t="shared" si="10"/>
        <v>50</v>
      </c>
      <c r="G62" s="18"/>
      <c r="J62" s="29">
        <v>30</v>
      </c>
      <c r="K62" s="29">
        <v>20</v>
      </c>
      <c r="L62" s="29"/>
      <c r="M62" s="29">
        <v>20</v>
      </c>
      <c r="N62" s="29"/>
      <c r="O62" s="29">
        <v>20</v>
      </c>
      <c r="P62" s="29" t="s">
        <v>264</v>
      </c>
      <c r="Q62" s="29"/>
      <c r="R62" s="29"/>
      <c r="S62" s="29" t="s">
        <v>264</v>
      </c>
      <c r="T62" s="29">
        <v>20</v>
      </c>
      <c r="U62" s="29" t="s">
        <v>264</v>
      </c>
      <c r="V62" s="29"/>
      <c r="W62" s="29"/>
      <c r="X62" s="29" t="s">
        <v>264</v>
      </c>
      <c r="Y62" s="29">
        <v>20</v>
      </c>
      <c r="Z62" s="29">
        <v>40</v>
      </c>
      <c r="AA62" s="29"/>
      <c r="AB62" s="29"/>
      <c r="AC62" s="29"/>
      <c r="AD62" s="29"/>
      <c r="AE62" s="15">
        <f t="shared" si="2"/>
        <v>170</v>
      </c>
      <c r="AF62" s="15">
        <f t="shared" si="3"/>
        <v>0</v>
      </c>
      <c r="AG62" s="29"/>
      <c r="AH62" s="29" t="s">
        <v>264</v>
      </c>
      <c r="AI62" s="29" t="s">
        <v>264</v>
      </c>
      <c r="AJ62" s="29" t="s">
        <v>264</v>
      </c>
      <c r="AK62" s="29">
        <v>10</v>
      </c>
      <c r="AL62" s="29"/>
      <c r="AM62" s="29">
        <v>20</v>
      </c>
      <c r="AN62" s="15">
        <f t="shared" si="4"/>
        <v>30</v>
      </c>
      <c r="AO62" s="15">
        <f t="shared" si="5"/>
        <v>0</v>
      </c>
      <c r="AQ62" s="28">
        <v>10</v>
      </c>
      <c r="AR62" s="28">
        <v>10</v>
      </c>
      <c r="AT62" s="28">
        <v>10</v>
      </c>
      <c r="AU62" s="28">
        <v>15</v>
      </c>
      <c r="AV62" s="28" t="s">
        <v>264</v>
      </c>
      <c r="AX62" s="27">
        <f t="shared" si="6"/>
        <v>45</v>
      </c>
      <c r="AY62" s="15">
        <f t="shared" si="7"/>
        <v>0</v>
      </c>
      <c r="AZ62" s="28">
        <v>20</v>
      </c>
      <c r="BA62" s="28" t="s">
        <v>264</v>
      </c>
      <c r="BD62" s="29">
        <v>20</v>
      </c>
      <c r="BE62" s="29">
        <v>20</v>
      </c>
      <c r="BF62" s="29"/>
      <c r="BG62" s="29"/>
      <c r="BH62" s="29"/>
      <c r="BI62" s="29"/>
      <c r="BJ62" s="29"/>
      <c r="BK62" s="15">
        <f>SUM(AZ62:BJ62)</f>
        <v>60</v>
      </c>
      <c r="BL62" s="15">
        <f t="shared" si="8"/>
        <v>0</v>
      </c>
      <c r="BM62" s="28">
        <v>20</v>
      </c>
      <c r="BN62" s="18">
        <v>20</v>
      </c>
      <c r="BO62" s="21"/>
      <c r="BP62" s="21"/>
      <c r="BQ62" s="18"/>
      <c r="BR62" s="18"/>
      <c r="BS62" s="18"/>
      <c r="BT62" s="18"/>
      <c r="BU62" s="18"/>
      <c r="BV62" s="15">
        <f t="shared" si="11"/>
        <v>40</v>
      </c>
      <c r="BW62" s="24">
        <v>20</v>
      </c>
      <c r="BY62" s="28">
        <v>5</v>
      </c>
      <c r="CA62" s="27">
        <f t="shared" si="9"/>
        <v>5</v>
      </c>
      <c r="CB62" s="36">
        <f>SUM(F62,AE62,AN62,AX62,BK62,BV62,BW62,CA62)</f>
        <v>420</v>
      </c>
    </row>
    <row r="63" spans="1:80" s="28" customFormat="1" ht="15.75">
      <c r="A63" s="42" t="s">
        <v>168</v>
      </c>
      <c r="B63" s="42" t="s">
        <v>77</v>
      </c>
      <c r="C63" s="43">
        <v>10</v>
      </c>
      <c r="D63" s="29">
        <v>20</v>
      </c>
      <c r="E63" s="29">
        <v>20</v>
      </c>
      <c r="F63" s="15">
        <f t="shared" si="10"/>
        <v>50</v>
      </c>
      <c r="G63" s="18"/>
      <c r="H63" s="28">
        <v>20</v>
      </c>
      <c r="J63" s="29">
        <v>30</v>
      </c>
      <c r="K63" s="29">
        <v>20</v>
      </c>
      <c r="L63" s="29">
        <v>40</v>
      </c>
      <c r="M63" s="29"/>
      <c r="N63" s="29">
        <v>20</v>
      </c>
      <c r="O63" s="29"/>
      <c r="P63" s="28" t="s">
        <v>264</v>
      </c>
      <c r="S63" s="28" t="s">
        <v>264</v>
      </c>
      <c r="T63" s="28" t="s">
        <v>264</v>
      </c>
      <c r="U63" s="28">
        <v>40</v>
      </c>
      <c r="V63" s="28">
        <v>10</v>
      </c>
      <c r="X63" s="29">
        <v>40</v>
      </c>
      <c r="Y63" s="29"/>
      <c r="Z63" s="29"/>
      <c r="AA63" s="29"/>
      <c r="AE63" s="15">
        <f t="shared" si="2"/>
        <v>220</v>
      </c>
      <c r="AF63" s="15">
        <f t="shared" si="3"/>
        <v>0</v>
      </c>
      <c r="AG63" s="29">
        <v>20</v>
      </c>
      <c r="AH63" s="29">
        <v>20</v>
      </c>
      <c r="AI63" s="29" t="s">
        <v>264</v>
      </c>
      <c r="AJ63" s="29" t="s">
        <v>264</v>
      </c>
      <c r="AK63" s="29">
        <v>10</v>
      </c>
      <c r="AL63" s="29"/>
      <c r="AM63" s="29"/>
      <c r="AN63" s="15">
        <f t="shared" si="4"/>
        <v>50</v>
      </c>
      <c r="AO63" s="15">
        <f t="shared" si="5"/>
        <v>0</v>
      </c>
      <c r="AR63" s="28">
        <v>10</v>
      </c>
      <c r="AT63" s="28">
        <v>10</v>
      </c>
      <c r="AV63" s="28">
        <v>10</v>
      </c>
      <c r="AX63" s="27">
        <f t="shared" si="6"/>
        <v>30</v>
      </c>
      <c r="AY63" s="15">
        <f t="shared" si="7"/>
        <v>0</v>
      </c>
      <c r="AZ63" s="28">
        <v>20</v>
      </c>
      <c r="BA63" s="28" t="s">
        <v>264</v>
      </c>
      <c r="BC63" s="28">
        <v>20</v>
      </c>
      <c r="BD63" s="29"/>
      <c r="BE63" s="29"/>
      <c r="BF63" s="29"/>
      <c r="BG63" s="29"/>
      <c r="BH63" s="29"/>
      <c r="BI63" s="29">
        <v>20</v>
      </c>
      <c r="BJ63" s="29"/>
      <c r="BK63" s="15">
        <f>SUM(AZ63:BJ63)</f>
        <v>60</v>
      </c>
      <c r="BL63" s="15">
        <f t="shared" si="8"/>
        <v>0</v>
      </c>
      <c r="BM63" s="28">
        <v>20</v>
      </c>
      <c r="BN63" s="29"/>
      <c r="BO63" s="29"/>
      <c r="BP63" s="29"/>
      <c r="BQ63" s="29"/>
      <c r="BR63" s="29"/>
      <c r="BS63" s="29">
        <v>40</v>
      </c>
      <c r="BT63" s="29"/>
      <c r="BU63" s="29"/>
      <c r="BV63" s="15">
        <f t="shared" si="11"/>
        <v>60</v>
      </c>
      <c r="BW63" s="24">
        <v>20</v>
      </c>
      <c r="BY63" s="28">
        <v>5</v>
      </c>
      <c r="BZ63" s="28">
        <v>15</v>
      </c>
      <c r="CA63" s="27">
        <f t="shared" si="9"/>
        <v>20</v>
      </c>
      <c r="CB63" s="36">
        <f>SUM(F63,AE63,AN63,AX63,BK63,BV63,BW63,CA63)</f>
        <v>510</v>
      </c>
    </row>
    <row r="64" spans="1:80" s="28" customFormat="1" ht="15.75">
      <c r="A64" s="42" t="s">
        <v>169</v>
      </c>
      <c r="B64" s="42" t="s">
        <v>211</v>
      </c>
      <c r="C64" s="43">
        <v>10</v>
      </c>
      <c r="D64" s="29">
        <v>20</v>
      </c>
      <c r="E64" s="29">
        <v>20</v>
      </c>
      <c r="F64" s="15">
        <f t="shared" si="10"/>
        <v>50</v>
      </c>
      <c r="G64" s="18"/>
      <c r="H64" s="29"/>
      <c r="I64" s="28">
        <v>30</v>
      </c>
      <c r="J64" s="29"/>
      <c r="K64" s="29">
        <v>20</v>
      </c>
      <c r="L64" s="29"/>
      <c r="M64" s="29"/>
      <c r="N64" s="29"/>
      <c r="O64" s="29"/>
      <c r="P64" s="29" t="s">
        <v>264</v>
      </c>
      <c r="Q64" s="29"/>
      <c r="R64" s="29"/>
      <c r="S64" s="29" t="s">
        <v>264</v>
      </c>
      <c r="T64" s="29" t="s">
        <v>264</v>
      </c>
      <c r="U64" s="29" t="s">
        <v>264</v>
      </c>
      <c r="V64" s="29"/>
      <c r="W64" s="29">
        <v>40</v>
      </c>
      <c r="X64" s="29">
        <v>40</v>
      </c>
      <c r="Y64" s="29"/>
      <c r="Z64" s="29">
        <v>40</v>
      </c>
      <c r="AA64" s="29"/>
      <c r="AB64" s="29"/>
      <c r="AC64" s="29"/>
      <c r="AE64" s="15">
        <f t="shared" si="2"/>
        <v>170</v>
      </c>
      <c r="AF64" s="15">
        <f t="shared" si="3"/>
        <v>0</v>
      </c>
      <c r="AG64" s="29">
        <v>20</v>
      </c>
      <c r="AH64" s="29" t="s">
        <v>264</v>
      </c>
      <c r="AI64" s="29" t="s">
        <v>264</v>
      </c>
      <c r="AJ64" s="29" t="s">
        <v>264</v>
      </c>
      <c r="AK64" s="29">
        <v>10</v>
      </c>
      <c r="AL64" s="29"/>
      <c r="AM64" s="29"/>
      <c r="AN64" s="15">
        <f t="shared" si="4"/>
        <v>30</v>
      </c>
      <c r="AO64" s="15">
        <f t="shared" si="5"/>
        <v>0</v>
      </c>
      <c r="AR64" s="28">
        <v>10</v>
      </c>
      <c r="AS64" s="28">
        <v>10</v>
      </c>
      <c r="AT64" s="28">
        <v>10</v>
      </c>
      <c r="AV64" s="28">
        <v>10</v>
      </c>
      <c r="AX64" s="27">
        <f t="shared" si="6"/>
        <v>40</v>
      </c>
      <c r="AY64" s="15">
        <f t="shared" si="7"/>
        <v>0</v>
      </c>
      <c r="AZ64" s="28">
        <v>20</v>
      </c>
      <c r="BA64" s="28" t="s">
        <v>264</v>
      </c>
      <c r="BD64" s="29"/>
      <c r="BE64" s="29">
        <v>20</v>
      </c>
      <c r="BF64" s="29"/>
      <c r="BG64" s="29"/>
      <c r="BH64" s="29"/>
      <c r="BI64" s="29"/>
      <c r="BJ64" s="29"/>
      <c r="BK64" s="15">
        <f>SUM(AZ64:BJ64)</f>
        <v>40</v>
      </c>
      <c r="BL64" s="15">
        <f t="shared" si="8"/>
        <v>20</v>
      </c>
      <c r="BM64" s="28">
        <v>20</v>
      </c>
      <c r="BN64" s="29"/>
      <c r="BO64" s="29"/>
      <c r="BP64" s="29"/>
      <c r="BQ64" s="29">
        <v>20</v>
      </c>
      <c r="BR64" s="29"/>
      <c r="BS64" s="29"/>
      <c r="BT64" s="29"/>
      <c r="BU64" s="29"/>
      <c r="BV64" s="15">
        <f t="shared" si="11"/>
        <v>40</v>
      </c>
      <c r="BW64" s="24">
        <v>20</v>
      </c>
      <c r="BY64" s="28">
        <v>5</v>
      </c>
      <c r="CA64" s="27">
        <f t="shared" si="9"/>
        <v>5</v>
      </c>
      <c r="CB64" s="36">
        <f>SUM(F64,AE64,AN64,AX64,BK64,BV64,BW64,CA64)</f>
        <v>395</v>
      </c>
    </row>
    <row r="65" spans="1:80" s="28" customFormat="1" ht="15.75">
      <c r="A65" s="42" t="s">
        <v>170</v>
      </c>
      <c r="B65" s="42" t="s">
        <v>212</v>
      </c>
      <c r="C65" s="43">
        <v>10</v>
      </c>
      <c r="D65" s="29">
        <v>20</v>
      </c>
      <c r="E65" s="29">
        <v>20</v>
      </c>
      <c r="F65" s="15">
        <f t="shared" si="10"/>
        <v>50</v>
      </c>
      <c r="G65" s="18"/>
      <c r="I65" s="28">
        <v>30</v>
      </c>
      <c r="J65" s="29"/>
      <c r="K65" s="29">
        <v>20</v>
      </c>
      <c r="L65" s="29"/>
      <c r="M65" s="29">
        <v>20</v>
      </c>
      <c r="N65" s="29"/>
      <c r="O65" s="29"/>
      <c r="P65" s="29" t="s">
        <v>264</v>
      </c>
      <c r="Q65" s="29"/>
      <c r="R65" s="29"/>
      <c r="S65" s="29" t="s">
        <v>264</v>
      </c>
      <c r="T65" s="29" t="s">
        <v>264</v>
      </c>
      <c r="U65" s="29" t="s">
        <v>264</v>
      </c>
      <c r="V65" s="29"/>
      <c r="W65" s="29">
        <v>40</v>
      </c>
      <c r="X65" s="29">
        <v>40</v>
      </c>
      <c r="Y65" s="29"/>
      <c r="Z65" s="29">
        <v>40</v>
      </c>
      <c r="AA65" s="29"/>
      <c r="AB65" s="29"/>
      <c r="AC65" s="29"/>
      <c r="AD65" s="29"/>
      <c r="AE65" s="15">
        <f t="shared" si="2"/>
        <v>190</v>
      </c>
      <c r="AF65" s="15">
        <f t="shared" si="3"/>
        <v>0</v>
      </c>
      <c r="AG65" s="29">
        <v>20</v>
      </c>
      <c r="AH65" s="29" t="s">
        <v>264</v>
      </c>
      <c r="AI65" s="29" t="s">
        <v>264</v>
      </c>
      <c r="AJ65" s="29" t="s">
        <v>264</v>
      </c>
      <c r="AK65" s="29">
        <v>10</v>
      </c>
      <c r="AL65" s="29"/>
      <c r="AM65" s="29"/>
      <c r="AN65" s="15">
        <f t="shared" si="4"/>
        <v>30</v>
      </c>
      <c r="AO65" s="15">
        <f t="shared" si="5"/>
        <v>0</v>
      </c>
      <c r="AR65" s="28">
        <v>10</v>
      </c>
      <c r="AS65" s="28">
        <v>10</v>
      </c>
      <c r="AT65" s="28">
        <v>10</v>
      </c>
      <c r="AV65" s="28">
        <v>10</v>
      </c>
      <c r="AX65" s="27">
        <f t="shared" si="6"/>
        <v>40</v>
      </c>
      <c r="AY65" s="15">
        <f t="shared" si="7"/>
        <v>0</v>
      </c>
      <c r="AZ65" s="28">
        <v>20</v>
      </c>
      <c r="BA65" s="28" t="s">
        <v>264</v>
      </c>
      <c r="BD65" s="29"/>
      <c r="BE65" s="29">
        <v>20</v>
      </c>
      <c r="BF65" s="29"/>
      <c r="BG65" s="29"/>
      <c r="BH65" s="29"/>
      <c r="BI65" s="29"/>
      <c r="BJ65" s="29">
        <v>20</v>
      </c>
      <c r="BK65" s="15">
        <f>SUM(AZ65:BJ65)</f>
        <v>60</v>
      </c>
      <c r="BL65" s="15">
        <f t="shared" si="8"/>
        <v>0</v>
      </c>
      <c r="BN65" s="29"/>
      <c r="BO65" s="29"/>
      <c r="BP65" s="29">
        <v>20</v>
      </c>
      <c r="BQ65" s="29"/>
      <c r="BR65" s="29">
        <v>20</v>
      </c>
      <c r="BS65" s="29"/>
      <c r="BT65" s="29"/>
      <c r="BU65" s="29"/>
      <c r="BV65" s="15">
        <f t="shared" si="11"/>
        <v>40</v>
      </c>
      <c r="BW65" s="24">
        <v>20</v>
      </c>
      <c r="BY65" s="28">
        <v>5</v>
      </c>
      <c r="CA65" s="27">
        <f t="shared" si="9"/>
        <v>5</v>
      </c>
      <c r="CB65" s="36">
        <f>SUM(F65,AE65,AN65,AX65,BK65,BV65,BW65,CA65)</f>
        <v>435</v>
      </c>
    </row>
    <row r="66" spans="1:80" s="28" customFormat="1" ht="15.75">
      <c r="A66" s="42" t="s">
        <v>48</v>
      </c>
      <c r="B66" s="42" t="s">
        <v>49</v>
      </c>
      <c r="C66" s="43">
        <v>10</v>
      </c>
      <c r="D66" s="29">
        <v>20</v>
      </c>
      <c r="E66" s="29">
        <v>20</v>
      </c>
      <c r="F66" s="15">
        <f t="shared" ref="F66:F76" si="12">SUM(C66:E66)</f>
        <v>50</v>
      </c>
      <c r="G66" s="18">
        <v>20</v>
      </c>
      <c r="I66" s="41">
        <v>30</v>
      </c>
      <c r="J66" s="28">
        <v>30</v>
      </c>
      <c r="L66" s="29"/>
      <c r="M66" s="29"/>
      <c r="N66" s="29"/>
      <c r="O66" s="28">
        <v>20</v>
      </c>
      <c r="P66" s="28" t="s">
        <v>264</v>
      </c>
      <c r="S66" s="28">
        <v>20</v>
      </c>
      <c r="T66" s="28">
        <v>20</v>
      </c>
      <c r="U66" s="28" t="s">
        <v>264</v>
      </c>
      <c r="X66" s="29">
        <v>40</v>
      </c>
      <c r="Y66" s="29"/>
      <c r="Z66" s="29">
        <v>40</v>
      </c>
      <c r="AA66" s="29"/>
      <c r="AE66" s="15">
        <f t="shared" si="2"/>
        <v>220</v>
      </c>
      <c r="AF66" s="15">
        <f t="shared" si="3"/>
        <v>0</v>
      </c>
      <c r="AG66" s="29"/>
      <c r="AH66" s="29">
        <v>20</v>
      </c>
      <c r="AI66" s="29" t="s">
        <v>264</v>
      </c>
      <c r="AJ66" s="29">
        <v>10</v>
      </c>
      <c r="AK66" s="29"/>
      <c r="AL66" s="29"/>
      <c r="AM66" s="29"/>
      <c r="AN66" s="15">
        <f t="shared" si="4"/>
        <v>30</v>
      </c>
      <c r="AO66" s="15">
        <f t="shared" si="5"/>
        <v>0</v>
      </c>
      <c r="AP66" s="28">
        <v>10</v>
      </c>
      <c r="AQ66" s="28">
        <v>10</v>
      </c>
      <c r="AR66" s="28">
        <v>10</v>
      </c>
      <c r="AT66" s="28">
        <v>10</v>
      </c>
      <c r="AV66" s="28" t="s">
        <v>264</v>
      </c>
      <c r="AX66" s="27">
        <f t="shared" si="6"/>
        <v>40</v>
      </c>
      <c r="AY66" s="15">
        <f t="shared" si="7"/>
        <v>0</v>
      </c>
      <c r="AZ66" s="28">
        <v>20</v>
      </c>
      <c r="BA66" s="28">
        <v>20</v>
      </c>
      <c r="BC66" s="28">
        <v>20</v>
      </c>
      <c r="BD66" s="29"/>
      <c r="BE66" s="29"/>
      <c r="BF66" s="29"/>
      <c r="BG66" s="29"/>
      <c r="BH66" s="29"/>
      <c r="BI66" s="29"/>
      <c r="BJ66" s="29"/>
      <c r="BK66" s="15">
        <f>SUM(AZ66:BJ66)</f>
        <v>60</v>
      </c>
      <c r="BL66" s="15">
        <f t="shared" si="8"/>
        <v>0</v>
      </c>
      <c r="BO66" s="29"/>
      <c r="BP66" s="29">
        <v>20</v>
      </c>
      <c r="BR66" s="28">
        <v>20</v>
      </c>
      <c r="BV66" s="15">
        <f t="shared" ref="BV66:BV97" si="13">SUM(BM66:BU66)</f>
        <v>40</v>
      </c>
      <c r="BW66" s="24">
        <v>20</v>
      </c>
      <c r="BX66" s="28">
        <v>-10</v>
      </c>
      <c r="CA66" s="27">
        <f t="shared" si="9"/>
        <v>-10</v>
      </c>
      <c r="CB66" s="36">
        <f>SUM(F66,AE66,AN66,AX66,BK66,BV66,BW66,CA66)</f>
        <v>450</v>
      </c>
    </row>
    <row r="67" spans="1:80" s="28" customFormat="1" ht="15.75">
      <c r="A67" s="42" t="s">
        <v>171</v>
      </c>
      <c r="B67" s="42" t="s">
        <v>213</v>
      </c>
      <c r="C67" s="43">
        <v>10</v>
      </c>
      <c r="D67" s="29">
        <v>20</v>
      </c>
      <c r="E67" s="29">
        <v>20</v>
      </c>
      <c r="F67" s="15">
        <f t="shared" si="12"/>
        <v>50</v>
      </c>
      <c r="G67" s="18"/>
      <c r="L67" s="28">
        <v>40</v>
      </c>
      <c r="M67" s="29">
        <v>20</v>
      </c>
      <c r="P67" s="28">
        <v>20</v>
      </c>
      <c r="Q67" s="28">
        <v>10</v>
      </c>
      <c r="S67" s="28">
        <v>20</v>
      </c>
      <c r="T67" s="28">
        <v>20</v>
      </c>
      <c r="U67" s="28">
        <v>40</v>
      </c>
      <c r="X67" s="29">
        <v>40</v>
      </c>
      <c r="Y67" s="29"/>
      <c r="Z67" s="29"/>
      <c r="AA67" s="29"/>
      <c r="AE67" s="15">
        <f t="shared" ref="AE67:AE76" si="14">SUM(G67:AD67)</f>
        <v>210</v>
      </c>
      <c r="AF67" s="15">
        <f t="shared" ref="AF67:AF76" si="15">IF(AE67&lt;170,170-AE67,0)</f>
        <v>0</v>
      </c>
      <c r="AG67" s="29"/>
      <c r="AH67" s="29">
        <v>20</v>
      </c>
      <c r="AI67" s="29" t="s">
        <v>264</v>
      </c>
      <c r="AJ67" s="29" t="s">
        <v>264</v>
      </c>
      <c r="AK67" s="29"/>
      <c r="AL67" s="29"/>
      <c r="AM67" s="29">
        <v>10</v>
      </c>
      <c r="AN67" s="15">
        <f t="shared" ref="AN67:AN76" si="16">SUM(AG67:AM67)</f>
        <v>30</v>
      </c>
      <c r="AO67" s="15">
        <f t="shared" ref="AO67:AO76" si="17">IF(AN67&lt;30,30-AN67,0)</f>
        <v>0</v>
      </c>
      <c r="AQ67" s="28">
        <v>10</v>
      </c>
      <c r="AR67" s="28" t="s">
        <v>264</v>
      </c>
      <c r="AT67" s="28">
        <v>10</v>
      </c>
      <c r="AU67" s="28">
        <v>15</v>
      </c>
      <c r="AV67" s="28" t="s">
        <v>264</v>
      </c>
      <c r="AX67" s="27">
        <f t="shared" ref="AX67:AX76" si="18">SUM(AP67:AW67)</f>
        <v>35</v>
      </c>
      <c r="AY67" s="15">
        <f t="shared" ref="AY67:AY76" si="19">IF(AX67&lt;30,30-AX67,0)</f>
        <v>0</v>
      </c>
      <c r="BA67" s="28">
        <v>20</v>
      </c>
      <c r="BD67" s="29">
        <v>20</v>
      </c>
      <c r="BE67" s="29"/>
      <c r="BF67" s="29"/>
      <c r="BG67" s="29"/>
      <c r="BH67" s="29"/>
      <c r="BI67" s="29"/>
      <c r="BJ67" s="29">
        <v>20</v>
      </c>
      <c r="BK67" s="15">
        <f>SUM(AZ67:BJ67)</f>
        <v>60</v>
      </c>
      <c r="BL67" s="15">
        <f t="shared" ref="BL67:BL76" si="20">IF(BK67&lt;60,60-BK67,0)</f>
        <v>0</v>
      </c>
      <c r="BO67" s="29"/>
      <c r="BP67" s="29"/>
      <c r="BS67" s="28">
        <v>40</v>
      </c>
      <c r="BV67" s="15">
        <f t="shared" si="13"/>
        <v>40</v>
      </c>
      <c r="BW67" s="24">
        <v>20</v>
      </c>
      <c r="BX67" s="28">
        <v>-5</v>
      </c>
      <c r="BZ67" s="72">
        <v>10</v>
      </c>
      <c r="CA67" s="27">
        <f t="shared" ref="CA67:CA76" si="21">SUM(BX67:BZ67)</f>
        <v>5</v>
      </c>
      <c r="CB67" s="36">
        <f>SUM(F67,AE67,AN67,AX67,BK67,BV67,BW67,CA67)</f>
        <v>450</v>
      </c>
    </row>
    <row r="68" spans="1:80" s="28" customFormat="1" ht="15.75">
      <c r="A68" s="42" t="s">
        <v>103</v>
      </c>
      <c r="B68" s="42" t="s">
        <v>107</v>
      </c>
      <c r="C68" s="43">
        <v>10</v>
      </c>
      <c r="D68" s="29">
        <v>20</v>
      </c>
      <c r="E68" s="28">
        <v>20</v>
      </c>
      <c r="F68" s="15">
        <f t="shared" si="12"/>
        <v>50</v>
      </c>
      <c r="G68" s="18"/>
      <c r="H68" s="28">
        <v>20</v>
      </c>
      <c r="I68" s="28">
        <v>30</v>
      </c>
      <c r="J68" s="28">
        <v>30</v>
      </c>
      <c r="N68" s="28">
        <v>20</v>
      </c>
      <c r="O68" s="28">
        <v>20</v>
      </c>
      <c r="P68" s="28" t="s">
        <v>264</v>
      </c>
      <c r="S68" s="28">
        <v>20</v>
      </c>
      <c r="T68" s="28">
        <v>20</v>
      </c>
      <c r="U68" s="28">
        <v>40</v>
      </c>
      <c r="W68" s="28">
        <v>40</v>
      </c>
      <c r="X68" s="29">
        <v>40</v>
      </c>
      <c r="Y68" s="29">
        <v>20</v>
      </c>
      <c r="Z68" s="29">
        <v>40</v>
      </c>
      <c r="AA68" s="29">
        <v>10</v>
      </c>
      <c r="AE68" s="15">
        <f t="shared" si="14"/>
        <v>350</v>
      </c>
      <c r="AF68" s="15">
        <f t="shared" si="15"/>
        <v>0</v>
      </c>
      <c r="AG68" s="29">
        <v>20</v>
      </c>
      <c r="AH68" s="29">
        <v>20</v>
      </c>
      <c r="AI68" s="29">
        <v>10</v>
      </c>
      <c r="AJ68" s="29">
        <v>10</v>
      </c>
      <c r="AK68" s="29">
        <v>10</v>
      </c>
      <c r="AL68" s="29"/>
      <c r="AM68" s="29">
        <v>10</v>
      </c>
      <c r="AN68" s="15">
        <f t="shared" si="16"/>
        <v>80</v>
      </c>
      <c r="AO68" s="15">
        <f t="shared" si="17"/>
        <v>0</v>
      </c>
      <c r="AP68" s="28">
        <v>10</v>
      </c>
      <c r="AR68" s="28">
        <v>10</v>
      </c>
      <c r="AS68" s="28">
        <v>10</v>
      </c>
      <c r="AT68" s="28">
        <v>10</v>
      </c>
      <c r="AU68" s="28">
        <v>15</v>
      </c>
      <c r="AV68" s="28">
        <v>10</v>
      </c>
      <c r="AX68" s="27">
        <f t="shared" si="18"/>
        <v>65</v>
      </c>
      <c r="AY68" s="15">
        <f t="shared" si="19"/>
        <v>0</v>
      </c>
      <c r="AZ68" s="28">
        <v>20</v>
      </c>
      <c r="BA68" s="28">
        <v>20</v>
      </c>
      <c r="BD68" s="29">
        <v>20</v>
      </c>
      <c r="BE68" s="29">
        <v>20</v>
      </c>
      <c r="BF68" s="29">
        <v>20</v>
      </c>
      <c r="BG68" s="29">
        <v>20</v>
      </c>
      <c r="BH68" s="29">
        <v>20</v>
      </c>
      <c r="BI68" s="29"/>
      <c r="BJ68" s="29">
        <v>20</v>
      </c>
      <c r="BK68" s="15">
        <f>SUM(AZ68:BJ68)</f>
        <v>160</v>
      </c>
      <c r="BL68" s="15">
        <f t="shared" si="20"/>
        <v>0</v>
      </c>
      <c r="BM68" s="28">
        <v>20</v>
      </c>
      <c r="BO68" s="29">
        <v>20</v>
      </c>
      <c r="BP68" s="29"/>
      <c r="BQ68" s="28">
        <v>20</v>
      </c>
      <c r="BT68" s="28">
        <v>20</v>
      </c>
      <c r="BV68" s="15">
        <f t="shared" si="13"/>
        <v>80</v>
      </c>
      <c r="BW68" s="24">
        <v>120</v>
      </c>
      <c r="BZ68" s="28">
        <v>5</v>
      </c>
      <c r="CA68" s="27">
        <f t="shared" si="21"/>
        <v>5</v>
      </c>
      <c r="CB68" s="36">
        <f>SUM(F68,AE68,AN68,AX68,BK68,BV68,BW68,CA68)</f>
        <v>910</v>
      </c>
    </row>
    <row r="69" spans="1:80" s="28" customFormat="1" ht="15.75">
      <c r="A69" s="42" t="s">
        <v>91</v>
      </c>
      <c r="B69" s="42" t="s">
        <v>323</v>
      </c>
      <c r="C69" s="43">
        <v>10</v>
      </c>
      <c r="D69" s="29">
        <v>20</v>
      </c>
      <c r="E69" s="28">
        <v>20</v>
      </c>
      <c r="F69" s="15">
        <f t="shared" si="12"/>
        <v>50</v>
      </c>
      <c r="G69" s="18"/>
      <c r="I69" s="28">
        <v>30</v>
      </c>
      <c r="M69" s="28">
        <v>20</v>
      </c>
      <c r="O69" s="28">
        <v>20</v>
      </c>
      <c r="P69" s="28">
        <v>20</v>
      </c>
      <c r="S69" s="28" t="s">
        <v>264</v>
      </c>
      <c r="T69" s="28" t="s">
        <v>264</v>
      </c>
      <c r="U69" s="28" t="s">
        <v>264</v>
      </c>
      <c r="X69" s="29" t="s">
        <v>264</v>
      </c>
      <c r="Y69" s="29"/>
      <c r="Z69" s="29">
        <v>40</v>
      </c>
      <c r="AA69" s="29"/>
      <c r="AE69" s="15">
        <f t="shared" si="14"/>
        <v>130</v>
      </c>
      <c r="AF69" s="15">
        <f t="shared" si="15"/>
        <v>40</v>
      </c>
      <c r="AG69" s="29"/>
      <c r="AH69" s="29"/>
      <c r="AI69" s="29" t="s">
        <v>264</v>
      </c>
      <c r="AJ69" s="29">
        <v>10</v>
      </c>
      <c r="AK69" s="29">
        <v>10</v>
      </c>
      <c r="AL69" s="29"/>
      <c r="AM69" s="29"/>
      <c r="AN69" s="15">
        <f t="shared" si="16"/>
        <v>20</v>
      </c>
      <c r="AO69" s="15">
        <f t="shared" si="17"/>
        <v>10</v>
      </c>
      <c r="AQ69" s="28">
        <v>10</v>
      </c>
      <c r="AR69" s="28">
        <v>10</v>
      </c>
      <c r="AT69" s="28">
        <v>10</v>
      </c>
      <c r="AV69" s="28">
        <v>10</v>
      </c>
      <c r="AX69" s="27">
        <f t="shared" si="18"/>
        <v>40</v>
      </c>
      <c r="AY69" s="15">
        <f t="shared" si="19"/>
        <v>0</v>
      </c>
      <c r="AZ69" s="28">
        <v>20</v>
      </c>
      <c r="BA69" s="28">
        <v>20</v>
      </c>
      <c r="BD69" s="29"/>
      <c r="BE69" s="29">
        <v>20</v>
      </c>
      <c r="BF69" s="29"/>
      <c r="BG69" s="29"/>
      <c r="BH69" s="29"/>
      <c r="BI69" s="29"/>
      <c r="BJ69" s="29"/>
      <c r="BK69" s="15">
        <f>SUM(AZ69:BJ69)</f>
        <v>60</v>
      </c>
      <c r="BL69" s="15">
        <f t="shared" si="20"/>
        <v>0</v>
      </c>
      <c r="BO69" s="29"/>
      <c r="BP69" s="29"/>
      <c r="BR69" s="28">
        <v>20</v>
      </c>
      <c r="BT69" s="28">
        <v>20</v>
      </c>
      <c r="BV69" s="15">
        <f t="shared" si="13"/>
        <v>40</v>
      </c>
      <c r="BW69" s="24">
        <v>20</v>
      </c>
      <c r="BX69" s="28">
        <v>-10</v>
      </c>
      <c r="CA69" s="27">
        <f t="shared" si="21"/>
        <v>-10</v>
      </c>
      <c r="CB69" s="36">
        <f>SUM(F69,AE69,AN69,AX69,BK69,BV69,BW69,CA69)</f>
        <v>350</v>
      </c>
    </row>
    <row r="70" spans="1:80" s="28" customFormat="1" ht="15.75">
      <c r="A70" s="42" t="s">
        <v>91</v>
      </c>
      <c r="B70" s="42" t="s">
        <v>94</v>
      </c>
      <c r="C70" s="43">
        <v>10</v>
      </c>
      <c r="D70" s="29">
        <v>20</v>
      </c>
      <c r="E70" s="28">
        <v>20</v>
      </c>
      <c r="F70" s="15">
        <f t="shared" si="12"/>
        <v>50</v>
      </c>
      <c r="G70" s="18"/>
      <c r="H70" s="28">
        <v>20</v>
      </c>
      <c r="I70" s="28">
        <v>30</v>
      </c>
      <c r="J70" s="28">
        <v>30</v>
      </c>
      <c r="K70" s="29"/>
      <c r="L70" s="29">
        <v>40</v>
      </c>
      <c r="M70" s="29">
        <v>20</v>
      </c>
      <c r="N70" s="29">
        <v>20</v>
      </c>
      <c r="O70" s="29">
        <v>20</v>
      </c>
      <c r="P70" s="28">
        <v>20</v>
      </c>
      <c r="S70" s="28" t="s">
        <v>264</v>
      </c>
      <c r="T70" s="28">
        <v>20</v>
      </c>
      <c r="U70" s="28" t="s">
        <v>264</v>
      </c>
      <c r="V70" s="28">
        <v>10</v>
      </c>
      <c r="X70" s="29">
        <v>40</v>
      </c>
      <c r="Y70" s="29">
        <v>20</v>
      </c>
      <c r="Z70" s="29"/>
      <c r="AA70" s="29"/>
      <c r="AE70" s="15">
        <f t="shared" si="14"/>
        <v>290</v>
      </c>
      <c r="AF70" s="15">
        <f t="shared" si="15"/>
        <v>0</v>
      </c>
      <c r="AG70" s="29"/>
      <c r="AH70" s="29" t="s">
        <v>264</v>
      </c>
      <c r="AI70" s="29" t="s">
        <v>264</v>
      </c>
      <c r="AJ70" s="29">
        <v>10</v>
      </c>
      <c r="AK70" s="29">
        <v>10</v>
      </c>
      <c r="AL70" s="29"/>
      <c r="AM70" s="29">
        <v>10</v>
      </c>
      <c r="AN70" s="15">
        <f t="shared" si="16"/>
        <v>30</v>
      </c>
      <c r="AO70" s="15">
        <f t="shared" si="17"/>
        <v>0</v>
      </c>
      <c r="AR70" s="28">
        <v>10</v>
      </c>
      <c r="AS70" s="28">
        <v>10</v>
      </c>
      <c r="AT70" s="28">
        <v>10</v>
      </c>
      <c r="AV70" s="28" t="s">
        <v>264</v>
      </c>
      <c r="AX70" s="27">
        <f t="shared" si="18"/>
        <v>30</v>
      </c>
      <c r="AY70" s="15">
        <f t="shared" si="19"/>
        <v>0</v>
      </c>
      <c r="AZ70" s="28">
        <v>20</v>
      </c>
      <c r="BA70" s="28" t="s">
        <v>264</v>
      </c>
      <c r="BD70" s="29"/>
      <c r="BE70" s="29"/>
      <c r="BF70" s="29">
        <v>20</v>
      </c>
      <c r="BG70" s="29"/>
      <c r="BH70" s="29"/>
      <c r="BI70" s="29">
        <v>20</v>
      </c>
      <c r="BJ70" s="29"/>
      <c r="BK70" s="15">
        <f>SUM(AZ70:BJ70)</f>
        <v>60</v>
      </c>
      <c r="BL70" s="15">
        <f t="shared" si="20"/>
        <v>0</v>
      </c>
      <c r="BO70" s="29"/>
      <c r="BP70" s="29"/>
      <c r="BS70" s="28">
        <v>40</v>
      </c>
      <c r="BV70" s="15">
        <f t="shared" si="13"/>
        <v>40</v>
      </c>
      <c r="BW70" s="24">
        <v>20</v>
      </c>
      <c r="BX70" s="28">
        <v>10</v>
      </c>
      <c r="CA70" s="27">
        <f t="shared" si="21"/>
        <v>10</v>
      </c>
      <c r="CB70" s="36">
        <f>SUM(F70,AE70,AN70,AX70,BK70,BV70,BW70,CA70)</f>
        <v>530</v>
      </c>
    </row>
    <row r="71" spans="1:80" s="28" customFormat="1" ht="15.75">
      <c r="A71" s="42" t="s">
        <v>172</v>
      </c>
      <c r="B71" s="42" t="s">
        <v>77</v>
      </c>
      <c r="C71" s="43">
        <v>10</v>
      </c>
      <c r="D71" s="29">
        <v>20</v>
      </c>
      <c r="E71" s="28">
        <v>20</v>
      </c>
      <c r="F71" s="15">
        <f t="shared" si="12"/>
        <v>50</v>
      </c>
      <c r="G71" s="18"/>
      <c r="K71" s="29">
        <v>20</v>
      </c>
      <c r="L71" s="29"/>
      <c r="M71" s="29">
        <v>20</v>
      </c>
      <c r="P71" s="28" t="s">
        <v>264</v>
      </c>
      <c r="Q71" s="28">
        <v>10</v>
      </c>
      <c r="S71" s="28" t="s">
        <v>264</v>
      </c>
      <c r="T71" s="28" t="s">
        <v>264</v>
      </c>
      <c r="U71" s="28" t="s">
        <v>264</v>
      </c>
      <c r="W71" s="28">
        <v>40</v>
      </c>
      <c r="X71" s="29">
        <v>40</v>
      </c>
      <c r="Y71" s="29"/>
      <c r="Z71" s="29">
        <v>40</v>
      </c>
      <c r="AA71" s="29"/>
      <c r="AE71" s="15">
        <f t="shared" si="14"/>
        <v>170</v>
      </c>
      <c r="AF71" s="15">
        <f t="shared" si="15"/>
        <v>0</v>
      </c>
      <c r="AG71" s="29"/>
      <c r="AH71" s="29" t="s">
        <v>264</v>
      </c>
      <c r="AI71" s="29">
        <v>10</v>
      </c>
      <c r="AJ71" s="29" t="s">
        <v>264</v>
      </c>
      <c r="AK71" s="29">
        <v>10</v>
      </c>
      <c r="AL71" s="29"/>
      <c r="AM71" s="29">
        <v>10</v>
      </c>
      <c r="AN71" s="15">
        <f t="shared" si="16"/>
        <v>30</v>
      </c>
      <c r="AO71" s="15">
        <f t="shared" si="17"/>
        <v>0</v>
      </c>
      <c r="AR71" s="28" t="s">
        <v>264</v>
      </c>
      <c r="AT71" s="28">
        <v>10</v>
      </c>
      <c r="AU71" s="28">
        <v>15</v>
      </c>
      <c r="AV71" s="29">
        <v>10</v>
      </c>
      <c r="AX71" s="27">
        <f t="shared" si="18"/>
        <v>35</v>
      </c>
      <c r="AY71" s="15">
        <f t="shared" si="19"/>
        <v>0</v>
      </c>
      <c r="BA71" s="28" t="s">
        <v>264</v>
      </c>
      <c r="BD71" s="29"/>
      <c r="BE71" s="29">
        <v>20</v>
      </c>
      <c r="BF71" s="29">
        <v>20</v>
      </c>
      <c r="BG71" s="29"/>
      <c r="BH71" s="29"/>
      <c r="BI71" s="29"/>
      <c r="BJ71" s="29">
        <v>20</v>
      </c>
      <c r="BK71" s="15">
        <f>SUM(AZ71:BJ71)</f>
        <v>60</v>
      </c>
      <c r="BL71" s="15">
        <f t="shared" si="20"/>
        <v>0</v>
      </c>
      <c r="BO71" s="29"/>
      <c r="BP71" s="29"/>
      <c r="BV71" s="15">
        <f t="shared" si="13"/>
        <v>0</v>
      </c>
      <c r="BW71" s="24">
        <v>20</v>
      </c>
      <c r="BX71" s="28">
        <v>-10</v>
      </c>
      <c r="CA71" s="27">
        <f t="shared" si="21"/>
        <v>-10</v>
      </c>
      <c r="CB71" s="36">
        <f>SUM(F71,AE71,AN71,AX71,BK71,BV71,BW71,CA71)</f>
        <v>355</v>
      </c>
    </row>
    <row r="72" spans="1:80" s="28" customFormat="1" ht="15.75">
      <c r="A72" s="42" t="s">
        <v>173</v>
      </c>
      <c r="B72" s="42" t="s">
        <v>214</v>
      </c>
      <c r="C72" s="43">
        <v>10</v>
      </c>
      <c r="F72" s="15">
        <f t="shared" si="12"/>
        <v>10</v>
      </c>
      <c r="G72" s="18"/>
      <c r="K72" s="29">
        <v>20</v>
      </c>
      <c r="P72" s="28" t="s">
        <v>264</v>
      </c>
      <c r="S72" s="28" t="s">
        <v>264</v>
      </c>
      <c r="T72" s="28" t="s">
        <v>264</v>
      </c>
      <c r="U72" s="28" t="s">
        <v>264</v>
      </c>
      <c r="X72" s="29" t="s">
        <v>264</v>
      </c>
      <c r="Y72" s="29"/>
      <c r="Z72" s="29"/>
      <c r="AA72" s="29"/>
      <c r="AE72" s="15">
        <f t="shared" si="14"/>
        <v>20</v>
      </c>
      <c r="AF72" s="15">
        <f t="shared" si="15"/>
        <v>150</v>
      </c>
      <c r="AG72" s="29"/>
      <c r="AH72" s="29" t="s">
        <v>264</v>
      </c>
      <c r="AI72" s="29" t="s">
        <v>264</v>
      </c>
      <c r="AJ72" s="29" t="s">
        <v>264</v>
      </c>
      <c r="AK72" s="29"/>
      <c r="AL72" s="29"/>
      <c r="AM72" s="29"/>
      <c r="AN72" s="15">
        <f t="shared" si="16"/>
        <v>0</v>
      </c>
      <c r="AO72" s="15">
        <f t="shared" si="17"/>
        <v>30</v>
      </c>
      <c r="AR72" s="28" t="s">
        <v>264</v>
      </c>
      <c r="AV72" s="28" t="s">
        <v>264</v>
      </c>
      <c r="AX72" s="27">
        <f t="shared" si="18"/>
        <v>0</v>
      </c>
      <c r="AY72" s="15">
        <f t="shared" si="19"/>
        <v>30</v>
      </c>
      <c r="BA72" s="28" t="s">
        <v>264</v>
      </c>
      <c r="BD72" s="29"/>
      <c r="BE72" s="29"/>
      <c r="BF72" s="29"/>
      <c r="BG72" s="29"/>
      <c r="BH72" s="29"/>
      <c r="BI72" s="29"/>
      <c r="BJ72" s="29"/>
      <c r="BK72" s="15">
        <f>SUM(AZ72:BJ72)</f>
        <v>0</v>
      </c>
      <c r="BL72" s="15">
        <f t="shared" si="20"/>
        <v>60</v>
      </c>
      <c r="BO72" s="29"/>
      <c r="BP72" s="29"/>
      <c r="BV72" s="15">
        <f t="shared" si="13"/>
        <v>0</v>
      </c>
      <c r="BW72" s="24">
        <v>0</v>
      </c>
      <c r="BX72" s="28">
        <v>-10</v>
      </c>
      <c r="CA72" s="27">
        <f t="shared" si="21"/>
        <v>-10</v>
      </c>
      <c r="CB72" s="36">
        <f>SUM(F72,AE72,AN72,AX72,BK72,BV72,BW72,CA72)</f>
        <v>20</v>
      </c>
    </row>
    <row r="73" spans="1:80" s="28" customFormat="1" ht="15.75">
      <c r="A73" s="42" t="s">
        <v>52</v>
      </c>
      <c r="B73" s="42" t="s">
        <v>53</v>
      </c>
      <c r="C73" s="43">
        <v>10</v>
      </c>
      <c r="D73" s="28">
        <v>20</v>
      </c>
      <c r="F73" s="15">
        <f t="shared" si="12"/>
        <v>30</v>
      </c>
      <c r="G73" s="18">
        <v>20</v>
      </c>
      <c r="J73" s="28">
        <v>30</v>
      </c>
      <c r="K73" s="29"/>
      <c r="L73" s="28">
        <v>40</v>
      </c>
      <c r="M73" s="28">
        <v>20</v>
      </c>
      <c r="P73" s="28" t="s">
        <v>264</v>
      </c>
      <c r="S73" s="28" t="s">
        <v>264</v>
      </c>
      <c r="T73" s="28" t="s">
        <v>264</v>
      </c>
      <c r="U73" s="28" t="s">
        <v>264</v>
      </c>
      <c r="W73" s="28">
        <v>40</v>
      </c>
      <c r="X73" s="29" t="s">
        <v>264</v>
      </c>
      <c r="Y73" s="29"/>
      <c r="Z73" s="29"/>
      <c r="AA73" s="29"/>
      <c r="AE73" s="15">
        <f t="shared" si="14"/>
        <v>150</v>
      </c>
      <c r="AF73" s="15">
        <f t="shared" si="15"/>
        <v>20</v>
      </c>
      <c r="AG73" s="29">
        <v>20</v>
      </c>
      <c r="AH73" s="29" t="s">
        <v>264</v>
      </c>
      <c r="AI73" s="29" t="s">
        <v>264</v>
      </c>
      <c r="AJ73" s="29" t="s">
        <v>264</v>
      </c>
      <c r="AK73" s="29"/>
      <c r="AL73" s="29"/>
      <c r="AM73" s="29"/>
      <c r="AN73" s="15">
        <f t="shared" si="16"/>
        <v>20</v>
      </c>
      <c r="AO73" s="15">
        <f t="shared" si="17"/>
        <v>10</v>
      </c>
      <c r="AR73" s="28" t="s">
        <v>264</v>
      </c>
      <c r="AV73" s="28" t="s">
        <v>264</v>
      </c>
      <c r="AX73" s="27">
        <f t="shared" si="18"/>
        <v>0</v>
      </c>
      <c r="AY73" s="15">
        <f t="shared" si="19"/>
        <v>30</v>
      </c>
      <c r="BA73" s="28" t="s">
        <v>264</v>
      </c>
      <c r="BD73" s="29"/>
      <c r="BE73" s="29"/>
      <c r="BF73" s="29">
        <v>20</v>
      </c>
      <c r="BG73" s="29"/>
      <c r="BH73" s="29"/>
      <c r="BI73" s="29"/>
      <c r="BJ73" s="29"/>
      <c r="BK73" s="15">
        <f>SUM(AZ73:BJ73)</f>
        <v>20</v>
      </c>
      <c r="BL73" s="15">
        <f t="shared" si="20"/>
        <v>40</v>
      </c>
      <c r="BO73" s="29"/>
      <c r="BP73" s="29"/>
      <c r="BV73" s="15">
        <f t="shared" si="13"/>
        <v>0</v>
      </c>
      <c r="BW73" s="24">
        <v>20</v>
      </c>
      <c r="BX73" s="28">
        <v>-5</v>
      </c>
      <c r="CA73" s="27">
        <f t="shared" si="21"/>
        <v>-5</v>
      </c>
      <c r="CB73" s="36">
        <f>SUM(F73,AE73,AN73,AX73,BK73,BV73,BW73,CA73)</f>
        <v>235</v>
      </c>
    </row>
    <row r="74" spans="1:80" s="28" customFormat="1" ht="15.75">
      <c r="A74" s="42" t="s">
        <v>80</v>
      </c>
      <c r="B74" s="42" t="s">
        <v>81</v>
      </c>
      <c r="C74" s="43">
        <v>10</v>
      </c>
      <c r="D74" s="28">
        <v>20</v>
      </c>
      <c r="E74" s="28">
        <v>20</v>
      </c>
      <c r="F74" s="15">
        <f t="shared" si="12"/>
        <v>50</v>
      </c>
      <c r="G74" s="18"/>
      <c r="J74" s="28">
        <v>30</v>
      </c>
      <c r="K74" s="29">
        <v>20</v>
      </c>
      <c r="L74" s="29"/>
      <c r="P74" s="28">
        <v>20</v>
      </c>
      <c r="Q74" s="28">
        <v>10</v>
      </c>
      <c r="S74" s="28" t="s">
        <v>264</v>
      </c>
      <c r="T74" s="28">
        <v>20</v>
      </c>
      <c r="U74" s="28">
        <v>40</v>
      </c>
      <c r="V74" s="28">
        <v>10</v>
      </c>
      <c r="X74" s="29" t="s">
        <v>264</v>
      </c>
      <c r="Y74" s="29"/>
      <c r="Z74" s="29"/>
      <c r="AA74" s="29">
        <v>10</v>
      </c>
      <c r="AB74" s="28">
        <v>5</v>
      </c>
      <c r="AC74" s="28">
        <v>10</v>
      </c>
      <c r="AE74" s="15">
        <f t="shared" si="14"/>
        <v>175</v>
      </c>
      <c r="AF74" s="15">
        <f t="shared" si="15"/>
        <v>0</v>
      </c>
      <c r="AG74" s="29">
        <v>20</v>
      </c>
      <c r="AH74" s="29" t="s">
        <v>264</v>
      </c>
      <c r="AI74" s="29" t="s">
        <v>264</v>
      </c>
      <c r="AJ74" s="29">
        <v>10</v>
      </c>
      <c r="AK74" s="29"/>
      <c r="AL74" s="29"/>
      <c r="AM74" s="29"/>
      <c r="AN74" s="15">
        <f t="shared" si="16"/>
        <v>30</v>
      </c>
      <c r="AO74" s="15">
        <f t="shared" si="17"/>
        <v>0</v>
      </c>
      <c r="AR74" s="28">
        <v>10</v>
      </c>
      <c r="AU74" s="28">
        <v>15</v>
      </c>
      <c r="AV74" s="28">
        <v>10</v>
      </c>
      <c r="AX74" s="27">
        <f t="shared" si="18"/>
        <v>35</v>
      </c>
      <c r="AY74" s="15">
        <f t="shared" si="19"/>
        <v>0</v>
      </c>
      <c r="AZ74" s="17">
        <v>20</v>
      </c>
      <c r="BA74" s="17" t="s">
        <v>264</v>
      </c>
      <c r="BB74" s="17"/>
      <c r="BC74" s="17">
        <v>20</v>
      </c>
      <c r="BD74" s="29"/>
      <c r="BE74" s="17">
        <v>20</v>
      </c>
      <c r="BF74" s="17"/>
      <c r="BG74" s="17"/>
      <c r="BH74" s="17"/>
      <c r="BI74" s="17"/>
      <c r="BJ74" s="17"/>
      <c r="BK74" s="15">
        <f>SUM(AZ74:BJ74)</f>
        <v>60</v>
      </c>
      <c r="BL74" s="15">
        <f t="shared" si="20"/>
        <v>0</v>
      </c>
      <c r="BN74" s="28">
        <v>20</v>
      </c>
      <c r="BO74" s="29"/>
      <c r="BP74" s="29">
        <v>20</v>
      </c>
      <c r="BV74" s="15">
        <f t="shared" si="13"/>
        <v>40</v>
      </c>
      <c r="BW74" s="24">
        <v>20</v>
      </c>
      <c r="CA74" s="27">
        <f t="shared" si="21"/>
        <v>0</v>
      </c>
      <c r="CB74" s="36">
        <f>SUM(F74,AE74,AN74,AX74,BK74,BV74,BW74,CA74)</f>
        <v>410</v>
      </c>
    </row>
    <row r="75" spans="1:80" s="28" customFormat="1" ht="15.75">
      <c r="A75" s="42" t="s">
        <v>174</v>
      </c>
      <c r="B75" s="42" t="s">
        <v>210</v>
      </c>
      <c r="C75" s="43">
        <v>10</v>
      </c>
      <c r="F75" s="15">
        <f t="shared" si="12"/>
        <v>10</v>
      </c>
      <c r="G75" s="18"/>
      <c r="J75" s="28">
        <v>30</v>
      </c>
      <c r="P75" s="28" t="s">
        <v>264</v>
      </c>
      <c r="S75" s="28" t="s">
        <v>264</v>
      </c>
      <c r="T75" s="28" t="s">
        <v>264</v>
      </c>
      <c r="U75" s="28" t="s">
        <v>264</v>
      </c>
      <c r="X75" s="29" t="s">
        <v>264</v>
      </c>
      <c r="Y75" s="29"/>
      <c r="Z75" s="29"/>
      <c r="AA75" s="29"/>
      <c r="AE75" s="15">
        <f t="shared" si="14"/>
        <v>30</v>
      </c>
      <c r="AF75" s="15">
        <f t="shared" si="15"/>
        <v>140</v>
      </c>
      <c r="AG75" s="29"/>
      <c r="AH75" s="29" t="s">
        <v>264</v>
      </c>
      <c r="AI75" s="29" t="s">
        <v>264</v>
      </c>
      <c r="AJ75" s="29" t="s">
        <v>264</v>
      </c>
      <c r="AK75" s="29"/>
      <c r="AL75" s="29"/>
      <c r="AM75" s="29"/>
      <c r="AN75" s="15">
        <f t="shared" si="16"/>
        <v>0</v>
      </c>
      <c r="AO75" s="15">
        <f t="shared" si="17"/>
        <v>30</v>
      </c>
      <c r="AQ75" s="28">
        <v>10</v>
      </c>
      <c r="AR75" s="28" t="s">
        <v>264</v>
      </c>
      <c r="AV75" s="28" t="s">
        <v>264</v>
      </c>
      <c r="AX75" s="27">
        <f t="shared" si="18"/>
        <v>10</v>
      </c>
      <c r="AY75" s="15">
        <f t="shared" si="19"/>
        <v>20</v>
      </c>
      <c r="BA75" s="28" t="s">
        <v>264</v>
      </c>
      <c r="BD75" s="29"/>
      <c r="BE75" s="29"/>
      <c r="BF75" s="29"/>
      <c r="BG75" s="29"/>
      <c r="BH75" s="29"/>
      <c r="BI75" s="29"/>
      <c r="BJ75" s="29"/>
      <c r="BK75" s="15">
        <f>SUM(AZ75:BJ75)</f>
        <v>0</v>
      </c>
      <c r="BL75" s="15">
        <f t="shared" si="20"/>
        <v>60</v>
      </c>
      <c r="BO75" s="29"/>
      <c r="BP75" s="29"/>
      <c r="BV75" s="15">
        <f t="shared" si="13"/>
        <v>0</v>
      </c>
      <c r="BW75" s="24">
        <v>0</v>
      </c>
      <c r="CA75" s="27">
        <f t="shared" si="21"/>
        <v>0</v>
      </c>
      <c r="CB75" s="36">
        <f>SUM(F75,AE75,AN75,AX75,BK75,BV75,BW75,CA75)</f>
        <v>50</v>
      </c>
    </row>
    <row r="76" spans="1:80" s="28" customFormat="1" ht="15.75">
      <c r="A76" s="42" t="s">
        <v>175</v>
      </c>
      <c r="B76" s="42" t="s">
        <v>215</v>
      </c>
      <c r="C76" s="43">
        <v>10</v>
      </c>
      <c r="F76" s="15">
        <f t="shared" si="12"/>
        <v>10</v>
      </c>
      <c r="G76" s="18"/>
      <c r="P76" s="28" t="s">
        <v>264</v>
      </c>
      <c r="S76" s="28" t="s">
        <v>264</v>
      </c>
      <c r="T76" s="28" t="s">
        <v>264</v>
      </c>
      <c r="U76" s="28" t="s">
        <v>264</v>
      </c>
      <c r="X76" s="29" t="s">
        <v>264</v>
      </c>
      <c r="Y76" s="29"/>
      <c r="Z76" s="29"/>
      <c r="AA76" s="29"/>
      <c r="AE76" s="15">
        <f t="shared" si="14"/>
        <v>0</v>
      </c>
      <c r="AF76" s="15">
        <f t="shared" si="15"/>
        <v>170</v>
      </c>
      <c r="AG76" s="29"/>
      <c r="AH76" s="29" t="s">
        <v>264</v>
      </c>
      <c r="AI76" s="29" t="s">
        <v>264</v>
      </c>
      <c r="AJ76" s="29" t="s">
        <v>264</v>
      </c>
      <c r="AK76" s="29"/>
      <c r="AL76" s="29"/>
      <c r="AM76" s="29"/>
      <c r="AN76" s="15">
        <f t="shared" si="16"/>
        <v>0</v>
      </c>
      <c r="AO76" s="15">
        <f t="shared" si="17"/>
        <v>30</v>
      </c>
      <c r="AR76" s="28" t="s">
        <v>264</v>
      </c>
      <c r="AV76" s="28" t="s">
        <v>264</v>
      </c>
      <c r="AX76" s="27">
        <f t="shared" si="18"/>
        <v>0</v>
      </c>
      <c r="AY76" s="15">
        <f t="shared" si="19"/>
        <v>30</v>
      </c>
      <c r="BA76" s="28" t="s">
        <v>264</v>
      </c>
      <c r="BD76" s="29"/>
      <c r="BE76" s="29"/>
      <c r="BF76" s="29"/>
      <c r="BG76" s="29"/>
      <c r="BH76" s="29"/>
      <c r="BI76" s="29"/>
      <c r="BJ76" s="29"/>
      <c r="BK76" s="15">
        <f>SUM(AZ76:BJ76)</f>
        <v>0</v>
      </c>
      <c r="BL76" s="15">
        <f t="shared" si="20"/>
        <v>60</v>
      </c>
      <c r="BO76" s="29"/>
      <c r="BP76" s="29"/>
      <c r="BV76" s="15">
        <f t="shared" si="13"/>
        <v>0</v>
      </c>
      <c r="BW76" s="24">
        <v>0</v>
      </c>
      <c r="CA76" s="27">
        <f t="shared" si="21"/>
        <v>0</v>
      </c>
      <c r="CB76" s="36">
        <f>SUM(F76,AE76,AN76,AX76,BK76,BV76,BW76,CA76)</f>
        <v>10</v>
      </c>
    </row>
    <row r="77" spans="1:80" s="28" customFormat="1">
      <c r="C77" s="29"/>
      <c r="F77" s="15"/>
      <c r="K77" s="29"/>
      <c r="U77" s="28" t="s">
        <v>264</v>
      </c>
      <c r="X77" s="29" t="s">
        <v>264</v>
      </c>
      <c r="Y77" s="29"/>
      <c r="Z77" s="29"/>
      <c r="AA77" s="29"/>
      <c r="AE77" s="15"/>
      <c r="AF77" s="15"/>
      <c r="AG77" s="29"/>
      <c r="AH77" s="29"/>
      <c r="AI77" s="29" t="s">
        <v>264</v>
      </c>
      <c r="AJ77" s="29" t="s">
        <v>264</v>
      </c>
      <c r="AK77" s="29"/>
      <c r="AL77" s="29"/>
      <c r="AM77" s="29"/>
      <c r="AN77" s="15"/>
      <c r="AO77" s="15"/>
      <c r="AV77" s="28" t="s">
        <v>264</v>
      </c>
      <c r="AX77" s="27"/>
      <c r="AY77" s="15"/>
      <c r="BD77" s="29"/>
      <c r="BE77" s="29"/>
      <c r="BF77" s="29"/>
      <c r="BG77" s="29"/>
      <c r="BH77" s="29"/>
      <c r="BI77" s="29"/>
      <c r="BJ77" s="29"/>
      <c r="BK77" s="15"/>
      <c r="BL77" s="18"/>
      <c r="BO77" s="29"/>
      <c r="BP77" s="29"/>
      <c r="BV77" s="15"/>
      <c r="BW77" s="24"/>
      <c r="BX77" s="51"/>
      <c r="BY77" s="51"/>
      <c r="BZ77" s="51"/>
      <c r="CA77" s="27"/>
      <c r="CB77" s="36"/>
    </row>
    <row r="78" spans="1:80" s="28" customFormat="1">
      <c r="C78" s="29"/>
      <c r="F78" s="15"/>
      <c r="U78" s="28" t="s">
        <v>264</v>
      </c>
      <c r="X78" s="29" t="s">
        <v>264</v>
      </c>
      <c r="Y78" s="29"/>
      <c r="Z78" s="29"/>
      <c r="AA78" s="29"/>
      <c r="AE78" s="15"/>
      <c r="AF78" s="15"/>
      <c r="AG78" s="29"/>
      <c r="AH78" s="29"/>
      <c r="AI78" s="29" t="s">
        <v>264</v>
      </c>
      <c r="AJ78" s="29" t="s">
        <v>264</v>
      </c>
      <c r="AK78" s="29"/>
      <c r="AL78" s="29"/>
      <c r="AM78" s="29"/>
      <c r="AN78" s="15"/>
      <c r="AO78" s="15"/>
      <c r="AV78" s="28" t="s">
        <v>264</v>
      </c>
      <c r="AX78" s="27"/>
      <c r="AY78" s="15"/>
      <c r="BD78" s="29"/>
      <c r="BE78" s="29"/>
      <c r="BF78" s="29"/>
      <c r="BG78" s="29"/>
      <c r="BH78" s="29"/>
      <c r="BI78" s="29"/>
      <c r="BJ78" s="29"/>
      <c r="BK78" s="15"/>
      <c r="BL78" s="18"/>
      <c r="BO78" s="29"/>
      <c r="BP78" s="29"/>
      <c r="BV78" s="15"/>
      <c r="BW78" s="24"/>
      <c r="BX78" s="51"/>
      <c r="BY78" s="51"/>
      <c r="BZ78" s="51"/>
      <c r="CA78" s="27"/>
      <c r="CB78" s="36"/>
    </row>
    <row r="79" spans="1:80" s="28" customFormat="1">
      <c r="C79" s="29"/>
      <c r="F79" s="15"/>
      <c r="U79" s="28" t="s">
        <v>264</v>
      </c>
      <c r="X79" s="29" t="s">
        <v>264</v>
      </c>
      <c r="Y79" s="29"/>
      <c r="Z79" s="29"/>
      <c r="AA79" s="29"/>
      <c r="AE79" s="15"/>
      <c r="AF79" s="15"/>
      <c r="AG79" s="29"/>
      <c r="AH79" s="29"/>
      <c r="AI79" s="29" t="s">
        <v>264</v>
      </c>
      <c r="AJ79" s="29" t="s">
        <v>264</v>
      </c>
      <c r="AK79" s="29"/>
      <c r="AL79" s="29"/>
      <c r="AM79" s="29"/>
      <c r="AN79" s="15"/>
      <c r="AO79" s="15"/>
      <c r="AV79" s="28" t="s">
        <v>264</v>
      </c>
      <c r="AX79" s="27"/>
      <c r="AY79" s="15"/>
      <c r="BD79" s="29"/>
      <c r="BE79" s="29"/>
      <c r="BF79" s="29"/>
      <c r="BG79" s="29"/>
      <c r="BH79" s="29"/>
      <c r="BI79" s="29"/>
      <c r="BJ79" s="29"/>
      <c r="BK79" s="15"/>
      <c r="BL79" s="18"/>
      <c r="BO79" s="29"/>
      <c r="BP79" s="29"/>
      <c r="BV79" s="15"/>
      <c r="BW79" s="24"/>
      <c r="BX79" s="51"/>
      <c r="BY79" s="51"/>
      <c r="BZ79" s="51"/>
      <c r="CA79" s="27"/>
      <c r="CB79" s="36"/>
    </row>
    <row r="80" spans="1:80" s="28" customFormat="1">
      <c r="C80" s="29"/>
      <c r="F80" s="15"/>
      <c r="U80" s="28" t="s">
        <v>264</v>
      </c>
      <c r="X80" s="29" t="s">
        <v>264</v>
      </c>
      <c r="Y80" s="29"/>
      <c r="Z80" s="29"/>
      <c r="AA80" s="29"/>
      <c r="AE80" s="15"/>
      <c r="AF80" s="15"/>
      <c r="AG80" s="29"/>
      <c r="AH80" s="29"/>
      <c r="AI80" s="29" t="s">
        <v>264</v>
      </c>
      <c r="AJ80" s="29" t="s">
        <v>264</v>
      </c>
      <c r="AK80" s="29"/>
      <c r="AL80" s="29"/>
      <c r="AM80" s="29"/>
      <c r="AN80" s="15"/>
      <c r="AO80" s="15"/>
      <c r="AV80" s="28" t="s">
        <v>264</v>
      </c>
      <c r="AX80" s="27"/>
      <c r="AY80" s="15"/>
      <c r="BD80" s="29"/>
      <c r="BE80" s="29"/>
      <c r="BF80" s="29"/>
      <c r="BG80" s="29"/>
      <c r="BH80" s="29"/>
      <c r="BI80" s="29"/>
      <c r="BJ80" s="29"/>
      <c r="BK80" s="15"/>
      <c r="BL80" s="18"/>
      <c r="BO80" s="29"/>
      <c r="BP80" s="29"/>
      <c r="BV80" s="15"/>
      <c r="BW80" s="24"/>
      <c r="BX80" s="51"/>
      <c r="BY80" s="51"/>
      <c r="BZ80" s="51"/>
      <c r="CA80" s="27"/>
      <c r="CB80" s="36"/>
    </row>
    <row r="81" spans="3:80" s="28" customFormat="1">
      <c r="C81" s="29"/>
      <c r="F81" s="15"/>
      <c r="U81" s="28" t="s">
        <v>264</v>
      </c>
      <c r="X81" s="29" t="s">
        <v>264</v>
      </c>
      <c r="Y81" s="29"/>
      <c r="Z81" s="29"/>
      <c r="AA81" s="29"/>
      <c r="AE81" s="15"/>
      <c r="AF81" s="15"/>
      <c r="AG81" s="29"/>
      <c r="AH81" s="29"/>
      <c r="AI81" s="29" t="s">
        <v>264</v>
      </c>
      <c r="AJ81" s="29" t="s">
        <v>264</v>
      </c>
      <c r="AK81" s="29"/>
      <c r="AL81" s="29"/>
      <c r="AM81" s="29"/>
      <c r="AN81" s="15"/>
      <c r="AO81" s="15"/>
      <c r="AV81" s="28" t="s">
        <v>264</v>
      </c>
      <c r="AX81" s="27"/>
      <c r="AY81" s="15"/>
      <c r="BD81" s="29"/>
      <c r="BE81" s="29"/>
      <c r="BF81" s="29"/>
      <c r="BG81" s="29"/>
      <c r="BH81" s="29"/>
      <c r="BI81" s="29"/>
      <c r="BJ81" s="29"/>
      <c r="BK81" s="15"/>
      <c r="BL81" s="18"/>
      <c r="BO81" s="29"/>
      <c r="BP81" s="29"/>
      <c r="BV81" s="15"/>
      <c r="BW81" s="24"/>
      <c r="BX81" s="51"/>
      <c r="BY81" s="51"/>
      <c r="BZ81" s="51"/>
      <c r="CA81" s="27"/>
      <c r="CB81" s="36"/>
    </row>
    <row r="82" spans="3:80" s="28" customFormat="1">
      <c r="C82" s="29"/>
      <c r="F82" s="15"/>
      <c r="U82" s="28" t="s">
        <v>264</v>
      </c>
      <c r="X82" s="29" t="s">
        <v>264</v>
      </c>
      <c r="Y82" s="29"/>
      <c r="Z82" s="29"/>
      <c r="AA82" s="29"/>
      <c r="AE82" s="15"/>
      <c r="AF82" s="15"/>
      <c r="AG82" s="29"/>
      <c r="AH82" s="29"/>
      <c r="AI82" s="29" t="s">
        <v>264</v>
      </c>
      <c r="AJ82" s="29" t="s">
        <v>264</v>
      </c>
      <c r="AK82" s="29"/>
      <c r="AL82" s="29"/>
      <c r="AM82" s="29"/>
      <c r="AN82" s="15"/>
      <c r="AO82" s="15"/>
      <c r="AV82" s="28" t="s">
        <v>264</v>
      </c>
      <c r="AX82" s="27"/>
      <c r="AY82" s="15"/>
      <c r="BD82" s="29"/>
      <c r="BE82" s="29"/>
      <c r="BF82" s="29"/>
      <c r="BG82" s="29"/>
      <c r="BH82" s="29"/>
      <c r="BI82" s="29"/>
      <c r="BJ82" s="29"/>
      <c r="BK82" s="15"/>
      <c r="BL82" s="18"/>
      <c r="BO82" s="29"/>
      <c r="BP82" s="29"/>
      <c r="BV82" s="15"/>
      <c r="BW82" s="24"/>
      <c r="BX82" s="51"/>
      <c r="BY82" s="51"/>
      <c r="BZ82" s="51"/>
      <c r="CA82" s="27"/>
      <c r="CB82" s="36"/>
    </row>
    <row r="83" spans="3:80" s="28" customFormat="1">
      <c r="C83" s="29"/>
      <c r="F83" s="15"/>
      <c r="U83" s="28" t="s">
        <v>264</v>
      </c>
      <c r="X83" s="29" t="s">
        <v>264</v>
      </c>
      <c r="Y83" s="29"/>
      <c r="Z83" s="29"/>
      <c r="AA83" s="29"/>
      <c r="AE83" s="15"/>
      <c r="AF83" s="15"/>
      <c r="AG83" s="29"/>
      <c r="AH83" s="29"/>
      <c r="AI83" s="29" t="s">
        <v>264</v>
      </c>
      <c r="AJ83" s="29" t="s">
        <v>264</v>
      </c>
      <c r="AK83" s="29"/>
      <c r="AL83" s="29"/>
      <c r="AM83" s="29"/>
      <c r="AN83" s="15"/>
      <c r="AO83" s="15"/>
      <c r="AV83" s="28" t="s">
        <v>264</v>
      </c>
      <c r="AX83" s="27"/>
      <c r="AY83" s="15"/>
      <c r="BD83" s="29"/>
      <c r="BE83" s="29"/>
      <c r="BF83" s="29"/>
      <c r="BG83" s="29"/>
      <c r="BH83" s="29"/>
      <c r="BI83" s="29"/>
      <c r="BJ83" s="29"/>
      <c r="BK83" s="15"/>
      <c r="BL83" s="18"/>
      <c r="BO83" s="29"/>
      <c r="BP83" s="29"/>
      <c r="BV83" s="15"/>
      <c r="BW83" s="24"/>
      <c r="BX83" s="51"/>
      <c r="BY83" s="51"/>
      <c r="BZ83" s="51"/>
      <c r="CA83" s="27"/>
      <c r="CB83" s="36"/>
    </row>
    <row r="84" spans="3:80" s="28" customFormat="1">
      <c r="C84" s="29"/>
      <c r="F84" s="15"/>
      <c r="K84" s="29"/>
      <c r="U84" s="28" t="s">
        <v>264</v>
      </c>
      <c r="X84" s="29" t="s">
        <v>264</v>
      </c>
      <c r="Y84" s="29"/>
      <c r="Z84" s="29"/>
      <c r="AA84" s="29"/>
      <c r="AE84" s="15"/>
      <c r="AF84" s="15"/>
      <c r="AG84" s="29"/>
      <c r="AH84" s="29"/>
      <c r="AI84" s="29" t="s">
        <v>264</v>
      </c>
      <c r="AJ84" s="29" t="s">
        <v>264</v>
      </c>
      <c r="AK84" s="29"/>
      <c r="AL84" s="29"/>
      <c r="AM84" s="29"/>
      <c r="AN84" s="15"/>
      <c r="AO84" s="15"/>
      <c r="AV84" s="28" t="s">
        <v>264</v>
      </c>
      <c r="AX84" s="27"/>
      <c r="AY84" s="15"/>
      <c r="BD84" s="29"/>
      <c r="BE84" s="29"/>
      <c r="BF84" s="29"/>
      <c r="BG84" s="29"/>
      <c r="BH84" s="29"/>
      <c r="BI84" s="29"/>
      <c r="BJ84" s="29"/>
      <c r="BK84" s="15"/>
      <c r="BL84" s="18"/>
      <c r="BO84" s="29"/>
      <c r="BP84" s="29"/>
      <c r="BV84" s="15"/>
      <c r="BW84" s="24"/>
      <c r="BX84" s="51"/>
      <c r="BY84" s="51"/>
      <c r="BZ84" s="51"/>
      <c r="CA84" s="27"/>
      <c r="CB84" s="36"/>
    </row>
    <row r="85" spans="3:80" s="28" customFormat="1">
      <c r="C85" s="29"/>
      <c r="F85" s="15"/>
      <c r="U85" s="28" t="s">
        <v>264</v>
      </c>
      <c r="X85" s="29" t="s">
        <v>264</v>
      </c>
      <c r="Y85" s="29"/>
      <c r="Z85" s="29"/>
      <c r="AA85" s="29"/>
      <c r="AE85" s="15"/>
      <c r="AF85" s="15"/>
      <c r="AG85" s="29"/>
      <c r="AH85" s="29"/>
      <c r="AI85" s="29" t="s">
        <v>264</v>
      </c>
      <c r="AJ85" s="29" t="s">
        <v>264</v>
      </c>
      <c r="AK85" s="29"/>
      <c r="AL85" s="29"/>
      <c r="AM85" s="29"/>
      <c r="AN85" s="15"/>
      <c r="AO85" s="15"/>
      <c r="AV85" s="28" t="s">
        <v>264</v>
      </c>
      <c r="AX85" s="27"/>
      <c r="AY85" s="15"/>
      <c r="BD85" s="29"/>
      <c r="BE85" s="29"/>
      <c r="BF85" s="29"/>
      <c r="BG85" s="29"/>
      <c r="BH85" s="29"/>
      <c r="BI85" s="29"/>
      <c r="BJ85" s="29"/>
      <c r="BK85" s="15"/>
      <c r="BL85" s="18"/>
      <c r="BO85" s="29"/>
      <c r="BP85" s="29"/>
      <c r="BV85" s="15"/>
      <c r="BW85" s="24"/>
      <c r="BX85" s="51"/>
      <c r="BY85" s="51"/>
      <c r="BZ85" s="51"/>
      <c r="CA85" s="27"/>
      <c r="CB85" s="36"/>
    </row>
    <row r="86" spans="3:80" s="28" customFormat="1">
      <c r="C86" s="29"/>
      <c r="F86" s="15"/>
      <c r="U86" s="28" t="s">
        <v>264</v>
      </c>
      <c r="X86" s="29" t="s">
        <v>264</v>
      </c>
      <c r="Y86" s="29"/>
      <c r="Z86" s="29"/>
      <c r="AA86" s="29"/>
      <c r="AE86" s="15"/>
      <c r="AF86" s="15"/>
      <c r="AG86" s="29"/>
      <c r="AH86" s="29"/>
      <c r="AI86" s="29" t="s">
        <v>264</v>
      </c>
      <c r="AJ86" s="29" t="s">
        <v>264</v>
      </c>
      <c r="AK86" s="29"/>
      <c r="AL86" s="29"/>
      <c r="AM86" s="29"/>
      <c r="AN86" s="15"/>
      <c r="AO86" s="15"/>
      <c r="AV86" s="28" t="s">
        <v>264</v>
      </c>
      <c r="AX86" s="27"/>
      <c r="AY86" s="15"/>
      <c r="BD86" s="29"/>
      <c r="BE86" s="29"/>
      <c r="BF86" s="29"/>
      <c r="BG86" s="29"/>
      <c r="BH86" s="29"/>
      <c r="BI86" s="29"/>
      <c r="BJ86" s="29"/>
      <c r="BK86" s="15"/>
      <c r="BL86" s="18"/>
      <c r="BO86" s="29"/>
      <c r="BP86" s="29"/>
      <c r="BV86" s="15"/>
      <c r="BW86" s="24"/>
      <c r="BX86" s="51"/>
      <c r="BY86" s="51"/>
      <c r="BZ86" s="51"/>
      <c r="CA86" s="27"/>
      <c r="CB86" s="36"/>
    </row>
    <row r="87" spans="3:80" s="28" customFormat="1">
      <c r="C87" s="29"/>
      <c r="F87" s="15"/>
      <c r="K87" s="29"/>
      <c r="L87" s="29"/>
      <c r="M87" s="29"/>
      <c r="U87" s="28" t="s">
        <v>264</v>
      </c>
      <c r="X87" s="29" t="s">
        <v>264</v>
      </c>
      <c r="Y87" s="29"/>
      <c r="Z87" s="29"/>
      <c r="AA87" s="29"/>
      <c r="AE87" s="15"/>
      <c r="AF87" s="15"/>
      <c r="AG87" s="29"/>
      <c r="AH87" s="29"/>
      <c r="AI87" s="29" t="s">
        <v>264</v>
      </c>
      <c r="AJ87" s="29" t="s">
        <v>264</v>
      </c>
      <c r="AK87" s="29"/>
      <c r="AL87" s="29"/>
      <c r="AM87" s="29"/>
      <c r="AN87" s="15"/>
      <c r="AO87" s="15"/>
      <c r="AV87" s="28" t="s">
        <v>264</v>
      </c>
      <c r="AX87" s="27"/>
      <c r="AY87" s="15"/>
      <c r="BD87" s="29"/>
      <c r="BE87" s="29"/>
      <c r="BF87" s="29"/>
      <c r="BG87" s="29"/>
      <c r="BH87" s="29"/>
      <c r="BI87" s="29"/>
      <c r="BJ87" s="29"/>
      <c r="BK87" s="15"/>
      <c r="BL87" s="18"/>
      <c r="BO87" s="29"/>
      <c r="BP87" s="29"/>
      <c r="BV87" s="15"/>
      <c r="BW87" s="24"/>
      <c r="BX87" s="51"/>
      <c r="BY87" s="51"/>
      <c r="BZ87" s="51"/>
      <c r="CA87" s="27"/>
      <c r="CB87" s="36"/>
    </row>
    <row r="88" spans="3:80" s="28" customFormat="1">
      <c r="C88" s="29"/>
      <c r="F88" s="15"/>
      <c r="M88" s="29"/>
      <c r="U88" s="28" t="s">
        <v>264</v>
      </c>
      <c r="X88" s="29" t="s">
        <v>264</v>
      </c>
      <c r="Y88" s="29"/>
      <c r="Z88" s="29"/>
      <c r="AA88" s="29"/>
      <c r="AE88" s="15"/>
      <c r="AF88" s="15"/>
      <c r="AG88" s="29"/>
      <c r="AH88" s="29"/>
      <c r="AI88" s="29" t="s">
        <v>264</v>
      </c>
      <c r="AJ88" s="29" t="s">
        <v>264</v>
      </c>
      <c r="AK88" s="29"/>
      <c r="AL88" s="29"/>
      <c r="AM88" s="29"/>
      <c r="AN88" s="15"/>
      <c r="AO88" s="15"/>
      <c r="AV88" s="28" t="s">
        <v>264</v>
      </c>
      <c r="AX88" s="27"/>
      <c r="AY88" s="15"/>
      <c r="BD88" s="29"/>
      <c r="BE88" s="29"/>
      <c r="BF88" s="29"/>
      <c r="BG88" s="29"/>
      <c r="BH88" s="29"/>
      <c r="BI88" s="29"/>
      <c r="BJ88" s="29"/>
      <c r="BK88" s="15"/>
      <c r="BL88" s="18"/>
      <c r="BO88" s="29"/>
      <c r="BP88" s="29"/>
      <c r="BV88" s="15"/>
      <c r="BW88" s="24"/>
      <c r="BX88" s="51"/>
      <c r="BY88" s="51"/>
      <c r="BZ88" s="51"/>
      <c r="CA88" s="27"/>
      <c r="CB88" s="36"/>
    </row>
    <row r="89" spans="3:80" s="28" customFormat="1">
      <c r="C89" s="29"/>
      <c r="F89" s="15"/>
      <c r="U89" s="28" t="s">
        <v>264</v>
      </c>
      <c r="X89" s="29" t="s">
        <v>264</v>
      </c>
      <c r="Y89" s="29"/>
      <c r="Z89" s="29"/>
      <c r="AA89" s="29"/>
      <c r="AE89" s="15"/>
      <c r="AF89" s="15"/>
      <c r="AG89" s="29"/>
      <c r="AH89" s="29"/>
      <c r="AI89" s="29" t="s">
        <v>264</v>
      </c>
      <c r="AJ89" s="29" t="s">
        <v>264</v>
      </c>
      <c r="AK89" s="29"/>
      <c r="AL89" s="29"/>
      <c r="AM89" s="29"/>
      <c r="AN89" s="15"/>
      <c r="AO89" s="15"/>
      <c r="AV89" s="28" t="s">
        <v>264</v>
      </c>
      <c r="AX89" s="27"/>
      <c r="AY89" s="15"/>
      <c r="BD89" s="29"/>
      <c r="BE89" s="29"/>
      <c r="BF89" s="29"/>
      <c r="BG89" s="29"/>
      <c r="BH89" s="29"/>
      <c r="BI89" s="29"/>
      <c r="BJ89" s="29"/>
      <c r="BK89" s="15"/>
      <c r="BL89" s="18"/>
      <c r="BO89" s="29"/>
      <c r="BP89" s="29"/>
      <c r="BV89" s="15"/>
      <c r="BW89" s="24"/>
      <c r="CA89" s="27"/>
      <c r="CB89" s="36"/>
    </row>
    <row r="90" spans="3:80" s="28" customFormat="1">
      <c r="F90" s="24"/>
      <c r="U90" s="28" t="s">
        <v>264</v>
      </c>
      <c r="X90" s="29" t="s">
        <v>264</v>
      </c>
      <c r="Y90" s="29"/>
      <c r="Z90" s="29"/>
      <c r="AA90" s="29"/>
      <c r="AE90" s="24"/>
      <c r="AF90" s="24"/>
      <c r="AI90" s="28" t="s">
        <v>264</v>
      </c>
      <c r="AJ90" s="28" t="s">
        <v>264</v>
      </c>
      <c r="AN90" s="24"/>
      <c r="AO90" s="24"/>
      <c r="AV90" s="28" t="s">
        <v>264</v>
      </c>
      <c r="AX90" s="27"/>
      <c r="AY90" s="24"/>
      <c r="BD90" s="29"/>
      <c r="BE90" s="29"/>
      <c r="BF90" s="29"/>
      <c r="BG90" s="29"/>
      <c r="BH90" s="29"/>
      <c r="BI90" s="29"/>
      <c r="BJ90" s="29"/>
      <c r="BK90" s="24"/>
      <c r="BL90" s="19"/>
      <c r="BO90" s="29"/>
      <c r="BP90" s="29"/>
      <c r="BV90" s="15"/>
      <c r="BW90" s="24"/>
      <c r="CA90" s="16"/>
      <c r="CB90" s="46"/>
    </row>
    <row r="91" spans="3:80" s="28" customFormat="1">
      <c r="F91" s="24"/>
      <c r="U91" s="28" t="s">
        <v>264</v>
      </c>
      <c r="X91" s="29" t="s">
        <v>264</v>
      </c>
      <c r="Y91" s="29"/>
      <c r="Z91" s="29"/>
      <c r="AA91" s="29"/>
      <c r="AE91" s="24"/>
      <c r="AF91" s="24"/>
      <c r="AI91" s="28" t="s">
        <v>264</v>
      </c>
      <c r="AJ91" s="28" t="s">
        <v>264</v>
      </c>
      <c r="AN91" s="24"/>
      <c r="AO91" s="24"/>
      <c r="AV91" s="28" t="s">
        <v>264</v>
      </c>
      <c r="AX91" s="27"/>
      <c r="AY91" s="24"/>
      <c r="BD91" s="29"/>
      <c r="BE91" s="29"/>
      <c r="BF91" s="29"/>
      <c r="BG91" s="29"/>
      <c r="BH91" s="29"/>
      <c r="BI91" s="29"/>
      <c r="BJ91" s="29"/>
      <c r="BK91" s="24"/>
      <c r="BL91" s="19"/>
      <c r="BO91" s="29"/>
      <c r="BP91" s="29"/>
      <c r="BV91" s="15"/>
      <c r="BW91" s="24"/>
      <c r="CA91" s="16"/>
      <c r="CB91" s="46"/>
    </row>
    <row r="92" spans="3:80" s="28" customFormat="1">
      <c r="F92" s="24"/>
      <c r="U92" s="28" t="s">
        <v>264</v>
      </c>
      <c r="X92" s="29" t="s">
        <v>264</v>
      </c>
      <c r="Y92" s="29"/>
      <c r="Z92" s="29"/>
      <c r="AA92" s="29"/>
      <c r="AE92" s="24"/>
      <c r="AF92" s="24"/>
      <c r="AI92" s="28" t="s">
        <v>264</v>
      </c>
      <c r="AJ92" s="28" t="s">
        <v>264</v>
      </c>
      <c r="AN92" s="24"/>
      <c r="AO92" s="24"/>
      <c r="AV92" s="28" t="s">
        <v>264</v>
      </c>
      <c r="AX92" s="27"/>
      <c r="AY92" s="24"/>
      <c r="BD92" s="29"/>
      <c r="BE92" s="29"/>
      <c r="BF92" s="29"/>
      <c r="BG92" s="29"/>
      <c r="BH92" s="29"/>
      <c r="BI92" s="29"/>
      <c r="BJ92" s="29"/>
      <c r="BK92" s="24"/>
      <c r="BL92" s="19"/>
      <c r="BO92" s="29"/>
      <c r="BP92" s="29"/>
      <c r="BV92" s="24"/>
      <c r="BW92" s="24"/>
      <c r="CA92" s="16"/>
      <c r="CB92" s="46"/>
    </row>
    <row r="93" spans="3:80" s="28" customFormat="1">
      <c r="F93" s="24"/>
      <c r="U93" s="28" t="s">
        <v>264</v>
      </c>
      <c r="X93" s="29" t="s">
        <v>264</v>
      </c>
      <c r="Y93" s="29"/>
      <c r="Z93" s="29"/>
      <c r="AA93" s="29"/>
      <c r="AE93" s="24"/>
      <c r="AF93" s="24"/>
      <c r="AI93" s="28" t="s">
        <v>264</v>
      </c>
      <c r="AJ93" s="28" t="s">
        <v>264</v>
      </c>
      <c r="AN93" s="24"/>
      <c r="AO93" s="24"/>
      <c r="AV93" s="28" t="s">
        <v>264</v>
      </c>
      <c r="AX93" s="27"/>
      <c r="AY93" s="24"/>
      <c r="BD93" s="29"/>
      <c r="BE93" s="29"/>
      <c r="BF93" s="29"/>
      <c r="BG93" s="29"/>
      <c r="BH93" s="29"/>
      <c r="BI93" s="29"/>
      <c r="BJ93" s="29"/>
      <c r="BK93" s="24"/>
      <c r="BL93" s="19"/>
      <c r="BO93" s="29"/>
      <c r="BP93" s="29"/>
      <c r="BV93" s="24"/>
      <c r="BW93" s="24"/>
      <c r="CA93" s="16"/>
      <c r="CB93" s="46"/>
    </row>
    <row r="94" spans="3:80" s="28" customFormat="1">
      <c r="F94" s="24"/>
      <c r="U94" s="28" t="s">
        <v>264</v>
      </c>
      <c r="X94" s="29" t="s">
        <v>264</v>
      </c>
      <c r="Y94" s="29"/>
      <c r="Z94" s="29"/>
      <c r="AA94" s="29"/>
      <c r="AE94" s="24"/>
      <c r="AF94" s="24"/>
      <c r="AI94" s="28" t="s">
        <v>264</v>
      </c>
      <c r="AJ94" s="28" t="s">
        <v>264</v>
      </c>
      <c r="AN94" s="24"/>
      <c r="AO94" s="24"/>
      <c r="AV94" s="28" t="s">
        <v>264</v>
      </c>
      <c r="AX94" s="27"/>
      <c r="AY94" s="24"/>
      <c r="BD94" s="29"/>
      <c r="BE94" s="29"/>
      <c r="BF94" s="29"/>
      <c r="BG94" s="29"/>
      <c r="BH94" s="29"/>
      <c r="BI94" s="29"/>
      <c r="BJ94" s="29"/>
      <c r="BK94" s="24"/>
      <c r="BL94" s="19"/>
      <c r="BO94" s="29"/>
      <c r="BP94" s="29"/>
      <c r="BV94" s="24"/>
      <c r="BW94" s="24"/>
      <c r="CA94" s="16"/>
      <c r="CB94" s="46"/>
    </row>
    <row r="95" spans="3:80">
      <c r="U95" t="s">
        <v>264</v>
      </c>
      <c r="X95" s="29" t="s">
        <v>264</v>
      </c>
      <c r="Y95" s="29"/>
      <c r="Z95" s="29"/>
      <c r="AA95" s="29"/>
      <c r="AI95" s="39" t="s">
        <v>264</v>
      </c>
      <c r="AJ95" t="s">
        <v>264</v>
      </c>
      <c r="AV95" t="s">
        <v>264</v>
      </c>
      <c r="AX95" s="27"/>
      <c r="BD95" s="29"/>
      <c r="BE95" s="29"/>
      <c r="BF95" s="29"/>
      <c r="BG95" s="29"/>
      <c r="BH95" s="29"/>
      <c r="BI95" s="29"/>
      <c r="BJ95" s="29"/>
      <c r="BO95" s="29"/>
      <c r="BP95" s="29"/>
    </row>
    <row r="96" spans="3:80">
      <c r="U96" t="s">
        <v>264</v>
      </c>
      <c r="X96" s="29" t="s">
        <v>264</v>
      </c>
      <c r="Y96" s="29"/>
      <c r="Z96" s="29"/>
      <c r="AA96" s="29"/>
      <c r="AI96" s="39" t="s">
        <v>264</v>
      </c>
      <c r="AJ96" t="s">
        <v>264</v>
      </c>
      <c r="AV96" t="s">
        <v>264</v>
      </c>
      <c r="AX96" s="27"/>
      <c r="BD96" s="29"/>
      <c r="BE96" s="29"/>
      <c r="BF96" s="29"/>
      <c r="BG96" s="29"/>
      <c r="BH96" s="29"/>
      <c r="BI96" s="29"/>
      <c r="BJ96" s="29"/>
      <c r="BO96" s="29"/>
      <c r="BP96" s="29"/>
    </row>
    <row r="97" spans="21:68">
      <c r="U97" t="s">
        <v>264</v>
      </c>
      <c r="X97" s="29" t="s">
        <v>264</v>
      </c>
      <c r="Y97" s="29"/>
      <c r="Z97" s="29"/>
      <c r="AA97" s="29"/>
      <c r="AI97" s="39" t="s">
        <v>264</v>
      </c>
      <c r="AJ97" t="s">
        <v>264</v>
      </c>
      <c r="AV97" t="s">
        <v>264</v>
      </c>
      <c r="AX97" s="27"/>
      <c r="BD97" s="29"/>
      <c r="BE97" s="29"/>
      <c r="BF97" s="29"/>
      <c r="BG97" s="29"/>
      <c r="BH97" s="29"/>
      <c r="BI97" s="29"/>
      <c r="BJ97" s="29"/>
      <c r="BO97" s="29"/>
      <c r="BP97" s="29"/>
    </row>
    <row r="98" spans="21:68">
      <c r="U98" t="s">
        <v>264</v>
      </c>
      <c r="X98" s="29" t="s">
        <v>264</v>
      </c>
      <c r="Y98" s="29"/>
      <c r="Z98" s="29"/>
      <c r="AA98" s="29"/>
      <c r="AI98" s="39" t="s">
        <v>264</v>
      </c>
      <c r="AJ98" t="s">
        <v>264</v>
      </c>
      <c r="AV98" t="s">
        <v>264</v>
      </c>
      <c r="AX98" s="27"/>
      <c r="BD98" s="29"/>
      <c r="BE98" s="29"/>
      <c r="BF98" s="29"/>
      <c r="BG98" s="29"/>
      <c r="BH98" s="29"/>
      <c r="BI98" s="29"/>
      <c r="BJ98" s="29"/>
      <c r="BO98" s="29"/>
      <c r="BP98" s="29"/>
    </row>
    <row r="99" spans="21:68">
      <c r="U99" t="s">
        <v>264</v>
      </c>
      <c r="X99" s="29" t="s">
        <v>264</v>
      </c>
      <c r="Y99" s="29"/>
      <c r="Z99" s="29"/>
      <c r="AA99" s="29"/>
      <c r="AI99" s="39" t="s">
        <v>264</v>
      </c>
      <c r="AJ99" t="s">
        <v>264</v>
      </c>
      <c r="AV99" t="s">
        <v>264</v>
      </c>
      <c r="AX99" s="27"/>
      <c r="BD99" s="29"/>
      <c r="BE99" s="29"/>
      <c r="BF99" s="29"/>
      <c r="BG99" s="29"/>
      <c r="BH99" s="29"/>
      <c r="BI99" s="29"/>
      <c r="BJ99" s="29"/>
      <c r="BO99" s="29"/>
      <c r="BP99" s="29"/>
    </row>
    <row r="100" spans="21:68">
      <c r="U100" t="s">
        <v>264</v>
      </c>
      <c r="X100" s="29" t="s">
        <v>264</v>
      </c>
      <c r="Y100" s="29"/>
      <c r="Z100" s="29"/>
      <c r="AA100" s="29"/>
      <c r="AI100" s="39" t="s">
        <v>264</v>
      </c>
      <c r="AJ100" t="s">
        <v>264</v>
      </c>
      <c r="AV100" t="s">
        <v>264</v>
      </c>
      <c r="AX100" s="27"/>
      <c r="BD100" s="29"/>
      <c r="BE100" s="29"/>
      <c r="BF100" s="29"/>
      <c r="BG100" s="29"/>
      <c r="BH100" s="29"/>
      <c r="BI100" s="29"/>
      <c r="BJ100" s="29"/>
      <c r="BO100" s="29"/>
      <c r="BP100" s="29"/>
    </row>
    <row r="101" spans="21:68">
      <c r="U101" t="s">
        <v>264</v>
      </c>
      <c r="X101" s="29" t="s">
        <v>264</v>
      </c>
      <c r="Y101" s="29"/>
      <c r="Z101" s="29"/>
      <c r="AA101" s="29"/>
      <c r="AJ101" t="s">
        <v>264</v>
      </c>
      <c r="AV101" t="s">
        <v>264</v>
      </c>
      <c r="AX101" s="27"/>
      <c r="BD101" s="29"/>
      <c r="BE101" s="29"/>
      <c r="BF101" s="29"/>
      <c r="BG101" s="29"/>
      <c r="BH101" s="29"/>
      <c r="BI101" s="29"/>
      <c r="BJ101" s="29"/>
      <c r="BO101" s="29"/>
      <c r="BP101" s="29"/>
    </row>
    <row r="102" spans="21:68">
      <c r="U102" t="s">
        <v>264</v>
      </c>
      <c r="X102" s="29" t="s">
        <v>264</v>
      </c>
      <c r="Y102" s="29"/>
      <c r="Z102" s="29"/>
      <c r="AA102" s="29"/>
      <c r="AJ102" t="s">
        <v>264</v>
      </c>
      <c r="AV102" t="s">
        <v>264</v>
      </c>
      <c r="AX102" s="27"/>
      <c r="BD102" s="29"/>
      <c r="BE102" s="29"/>
      <c r="BF102" s="29"/>
      <c r="BG102" s="29"/>
      <c r="BH102" s="29"/>
      <c r="BI102" s="29"/>
      <c r="BJ102" s="29"/>
      <c r="BO102" s="29"/>
      <c r="BP102" s="29"/>
    </row>
    <row r="103" spans="21:68">
      <c r="U103" t="s">
        <v>264</v>
      </c>
      <c r="X103" s="29" t="s">
        <v>264</v>
      </c>
      <c r="Y103" s="29"/>
      <c r="Z103" s="29"/>
      <c r="AA103" s="29"/>
      <c r="AJ103" t="s">
        <v>264</v>
      </c>
      <c r="AV103" t="s">
        <v>264</v>
      </c>
      <c r="AX103" s="27"/>
      <c r="BD103" s="29"/>
      <c r="BE103" s="29"/>
      <c r="BF103" s="29"/>
      <c r="BG103" s="29"/>
      <c r="BH103" s="29"/>
      <c r="BI103" s="29"/>
      <c r="BJ103" s="29"/>
      <c r="BO103" s="29"/>
      <c r="BP103" s="29"/>
    </row>
    <row r="104" spans="21:68">
      <c r="U104" t="s">
        <v>264</v>
      </c>
      <c r="X104" s="29" t="s">
        <v>264</v>
      </c>
      <c r="Y104" s="29"/>
      <c r="Z104" s="29"/>
      <c r="AA104" s="29"/>
      <c r="AJ104" t="s">
        <v>264</v>
      </c>
      <c r="AV104" t="s">
        <v>264</v>
      </c>
      <c r="AX104" s="27"/>
      <c r="BD104" s="29"/>
      <c r="BE104" s="29"/>
      <c r="BF104" s="29"/>
      <c r="BG104" s="29"/>
      <c r="BH104" s="29"/>
      <c r="BI104" s="29"/>
      <c r="BJ104" s="29"/>
      <c r="BO104" s="29"/>
      <c r="BP104" s="29"/>
    </row>
    <row r="105" spans="21:68">
      <c r="U105" t="s">
        <v>264</v>
      </c>
      <c r="X105" s="29" t="s">
        <v>264</v>
      </c>
      <c r="Y105" s="29"/>
      <c r="Z105" s="29"/>
      <c r="AA105" s="29"/>
      <c r="AJ105" t="s">
        <v>264</v>
      </c>
      <c r="AV105" t="s">
        <v>264</v>
      </c>
      <c r="AX105" s="27"/>
      <c r="BD105" s="29"/>
      <c r="BE105" s="29"/>
      <c r="BF105" s="29"/>
      <c r="BG105" s="29"/>
      <c r="BH105" s="29"/>
      <c r="BI105" s="29"/>
      <c r="BJ105" s="29"/>
      <c r="BO105" s="29"/>
      <c r="BP105" s="29"/>
    </row>
    <row r="106" spans="21:68">
      <c r="U106" t="s">
        <v>264</v>
      </c>
      <c r="X106" s="29" t="s">
        <v>264</v>
      </c>
      <c r="Y106" s="29"/>
      <c r="Z106" s="29"/>
      <c r="AA106" s="29"/>
      <c r="AJ106" t="s">
        <v>264</v>
      </c>
      <c r="AV106" t="s">
        <v>264</v>
      </c>
      <c r="AX106" s="27"/>
      <c r="BD106" s="29"/>
      <c r="BE106" s="29"/>
      <c r="BF106" s="29"/>
      <c r="BG106" s="29"/>
      <c r="BH106" s="29"/>
      <c r="BI106" s="29"/>
      <c r="BJ106" s="29"/>
      <c r="BO106" s="29"/>
      <c r="BP106" s="29"/>
    </row>
    <row r="107" spans="21:68">
      <c r="U107" t="s">
        <v>264</v>
      </c>
      <c r="X107" s="29" t="s">
        <v>264</v>
      </c>
      <c r="Y107" s="29"/>
      <c r="Z107" s="29"/>
      <c r="AA107" s="29"/>
      <c r="AJ107" t="s">
        <v>264</v>
      </c>
      <c r="AV107" t="s">
        <v>264</v>
      </c>
      <c r="AX107" s="27"/>
      <c r="BD107" s="29"/>
      <c r="BE107" s="29"/>
      <c r="BF107" s="29"/>
      <c r="BG107" s="29"/>
      <c r="BH107" s="29"/>
      <c r="BI107" s="29"/>
      <c r="BJ107" s="29"/>
      <c r="BO107" s="29"/>
      <c r="BP107" s="29"/>
    </row>
    <row r="108" spans="21:68">
      <c r="U108" t="s">
        <v>264</v>
      </c>
      <c r="X108" s="29" t="s">
        <v>264</v>
      </c>
      <c r="Y108" s="29"/>
      <c r="Z108" s="29"/>
      <c r="AA108" s="29"/>
      <c r="AJ108" t="s">
        <v>264</v>
      </c>
      <c r="AV108" t="s">
        <v>264</v>
      </c>
      <c r="AX108" s="27"/>
      <c r="BD108" s="29"/>
      <c r="BE108" s="29"/>
      <c r="BF108" s="29"/>
      <c r="BG108" s="29"/>
      <c r="BH108" s="29"/>
      <c r="BI108" s="29"/>
      <c r="BJ108" s="29"/>
      <c r="BO108" s="29"/>
      <c r="BP108" s="29"/>
    </row>
    <row r="109" spans="21:68">
      <c r="U109" t="s">
        <v>264</v>
      </c>
      <c r="X109" s="29" t="s">
        <v>264</v>
      </c>
      <c r="Y109" s="29"/>
      <c r="Z109" s="29"/>
      <c r="AA109" s="29"/>
      <c r="AJ109" t="s">
        <v>264</v>
      </c>
      <c r="AV109" t="s">
        <v>264</v>
      </c>
      <c r="AX109" s="27"/>
      <c r="BD109" s="29"/>
      <c r="BE109" s="29"/>
      <c r="BF109" s="29"/>
      <c r="BG109" s="29"/>
      <c r="BH109" s="29"/>
      <c r="BI109" s="29"/>
      <c r="BJ109" s="29"/>
      <c r="BO109" s="29"/>
      <c r="BP109" s="29"/>
    </row>
    <row r="110" spans="21:68">
      <c r="U110" t="s">
        <v>264</v>
      </c>
      <c r="X110" s="29" t="s">
        <v>264</v>
      </c>
      <c r="Y110" s="29"/>
      <c r="Z110" s="29"/>
      <c r="AA110" s="29"/>
      <c r="AJ110" t="s">
        <v>264</v>
      </c>
      <c r="AV110" t="s">
        <v>264</v>
      </c>
      <c r="AX110" s="27"/>
      <c r="BD110" s="29"/>
      <c r="BE110" s="29"/>
      <c r="BF110" s="29"/>
      <c r="BG110" s="29"/>
      <c r="BH110" s="29"/>
      <c r="BI110" s="29"/>
      <c r="BJ110" s="29"/>
      <c r="BO110" s="29"/>
      <c r="BP110" s="29"/>
    </row>
    <row r="111" spans="21:68">
      <c r="U111" t="s">
        <v>264</v>
      </c>
      <c r="X111" s="29" t="s">
        <v>264</v>
      </c>
      <c r="Y111" s="29"/>
      <c r="Z111" s="29"/>
      <c r="AA111" s="29"/>
      <c r="AJ111" t="s">
        <v>264</v>
      </c>
      <c r="AV111" t="s">
        <v>264</v>
      </c>
      <c r="AX111" s="27"/>
      <c r="BD111" s="29"/>
      <c r="BE111" s="29"/>
      <c r="BF111" s="29"/>
      <c r="BG111" s="29"/>
      <c r="BH111" s="29"/>
      <c r="BI111" s="29"/>
      <c r="BJ111" s="29"/>
      <c r="BO111" s="29"/>
      <c r="BP111" s="29"/>
    </row>
    <row r="112" spans="21:68">
      <c r="U112" t="s">
        <v>264</v>
      </c>
      <c r="X112" s="29" t="s">
        <v>264</v>
      </c>
      <c r="Y112" s="29"/>
      <c r="Z112" s="29"/>
      <c r="AA112" s="29"/>
      <c r="AJ112" t="s">
        <v>264</v>
      </c>
      <c r="AV112" t="s">
        <v>264</v>
      </c>
      <c r="AX112" s="27"/>
      <c r="BD112" s="29"/>
      <c r="BE112" s="29"/>
      <c r="BF112" s="29"/>
      <c r="BG112" s="29"/>
      <c r="BH112" s="29"/>
      <c r="BI112" s="29"/>
      <c r="BJ112" s="29"/>
      <c r="BO112" s="29"/>
      <c r="BP112" s="29"/>
    </row>
    <row r="113" spans="21:68">
      <c r="U113" t="s">
        <v>264</v>
      </c>
      <c r="X113" s="29" t="s">
        <v>264</v>
      </c>
      <c r="Y113" s="29"/>
      <c r="Z113" s="29"/>
      <c r="AA113" s="29"/>
      <c r="AJ113" t="s">
        <v>264</v>
      </c>
      <c r="AV113" t="s">
        <v>264</v>
      </c>
      <c r="AX113" s="27"/>
      <c r="BD113" s="29"/>
      <c r="BE113" s="29"/>
      <c r="BF113" s="29"/>
      <c r="BG113" s="29"/>
      <c r="BH113" s="29"/>
      <c r="BI113" s="29"/>
      <c r="BJ113" s="29"/>
      <c r="BO113" s="29"/>
      <c r="BP113" s="29"/>
    </row>
    <row r="114" spans="21:68">
      <c r="U114" t="s">
        <v>264</v>
      </c>
      <c r="X114" s="29" t="s">
        <v>264</v>
      </c>
      <c r="Y114" s="29"/>
      <c r="Z114" s="29"/>
      <c r="AA114" s="29"/>
      <c r="AJ114" t="s">
        <v>264</v>
      </c>
      <c r="AV114" t="s">
        <v>264</v>
      </c>
      <c r="AX114" s="27"/>
      <c r="BO114" s="29"/>
      <c r="BP114" s="29"/>
    </row>
    <row r="115" spans="21:68">
      <c r="U115" t="s">
        <v>264</v>
      </c>
      <c r="X115" s="29" t="s">
        <v>264</v>
      </c>
      <c r="Y115" s="29"/>
      <c r="Z115" s="29"/>
      <c r="AA115" s="29"/>
      <c r="AJ115" t="s">
        <v>264</v>
      </c>
      <c r="AV115" t="s">
        <v>264</v>
      </c>
      <c r="AX115" s="27"/>
      <c r="BO115" s="29"/>
      <c r="BP115" s="29"/>
    </row>
    <row r="116" spans="21:68">
      <c r="U116" t="s">
        <v>264</v>
      </c>
      <c r="X116" s="29" t="s">
        <v>264</v>
      </c>
      <c r="Y116" s="29"/>
      <c r="Z116" s="29"/>
      <c r="AA116" s="29"/>
      <c r="AJ116" t="s">
        <v>264</v>
      </c>
      <c r="AV116" t="s">
        <v>264</v>
      </c>
      <c r="AX116" s="27"/>
      <c r="BO116" s="29"/>
      <c r="BP116" s="29"/>
    </row>
    <row r="117" spans="21:68">
      <c r="U117" t="s">
        <v>264</v>
      </c>
      <c r="X117" s="29" t="s">
        <v>264</v>
      </c>
      <c r="Y117" s="29"/>
      <c r="Z117" s="29"/>
      <c r="AA117" s="29"/>
      <c r="AJ117" t="s">
        <v>264</v>
      </c>
      <c r="AV117" t="s">
        <v>264</v>
      </c>
      <c r="AX117" s="27"/>
      <c r="BO117" s="29"/>
      <c r="BP117" s="29"/>
    </row>
    <row r="118" spans="21:68">
      <c r="U118" t="s">
        <v>264</v>
      </c>
      <c r="X118" s="29" t="s">
        <v>264</v>
      </c>
      <c r="Y118" s="29"/>
      <c r="Z118" s="29"/>
      <c r="AA118" s="29"/>
      <c r="AJ118" t="s">
        <v>264</v>
      </c>
      <c r="AV118" t="s">
        <v>264</v>
      </c>
      <c r="AX118" s="27"/>
      <c r="BO118" s="29"/>
      <c r="BP118" s="29"/>
    </row>
    <row r="119" spans="21:68">
      <c r="U119" t="s">
        <v>264</v>
      </c>
      <c r="X119" s="29" t="s">
        <v>264</v>
      </c>
      <c r="Y119" s="29"/>
      <c r="Z119" s="29"/>
      <c r="AA119" s="29"/>
      <c r="AJ119" t="s">
        <v>264</v>
      </c>
      <c r="AV119" t="s">
        <v>264</v>
      </c>
      <c r="AX119" s="27"/>
      <c r="BO119" s="29"/>
      <c r="BP119" s="29"/>
    </row>
    <row r="120" spans="21:68">
      <c r="U120" t="s">
        <v>264</v>
      </c>
      <c r="X120" s="29" t="s">
        <v>264</v>
      </c>
      <c r="Y120" s="29"/>
      <c r="Z120" s="29"/>
      <c r="AA120" s="29"/>
      <c r="AJ120" t="s">
        <v>264</v>
      </c>
      <c r="AV120" t="s">
        <v>264</v>
      </c>
      <c r="AX120" s="27"/>
      <c r="BO120" s="29"/>
      <c r="BP120" s="29"/>
    </row>
    <row r="121" spans="21:68">
      <c r="U121" t="s">
        <v>264</v>
      </c>
      <c r="X121" s="29" t="s">
        <v>264</v>
      </c>
      <c r="Y121" s="29"/>
      <c r="Z121" s="29"/>
      <c r="AA121" s="29"/>
      <c r="AJ121" t="s">
        <v>264</v>
      </c>
      <c r="AV121" t="s">
        <v>264</v>
      </c>
      <c r="AX121" s="27"/>
      <c r="BO121" s="29"/>
      <c r="BP121" s="29"/>
    </row>
    <row r="122" spans="21:68">
      <c r="U122" t="s">
        <v>264</v>
      </c>
      <c r="X122" s="29" t="s">
        <v>264</v>
      </c>
      <c r="Y122" s="29"/>
      <c r="Z122" s="29"/>
      <c r="AA122" s="29"/>
      <c r="AJ122" t="s">
        <v>264</v>
      </c>
      <c r="AV122" t="s">
        <v>264</v>
      </c>
      <c r="AX122" s="27"/>
      <c r="BO122" s="29"/>
      <c r="BP122" s="29"/>
    </row>
    <row r="123" spans="21:68">
      <c r="U123" t="s">
        <v>264</v>
      </c>
      <c r="X123" s="29" t="s">
        <v>264</v>
      </c>
      <c r="Y123" s="29"/>
      <c r="Z123" s="29"/>
      <c r="AA123" s="29"/>
      <c r="AJ123" t="s">
        <v>264</v>
      </c>
      <c r="AV123" t="s">
        <v>264</v>
      </c>
      <c r="AX123" s="27"/>
      <c r="BO123" s="29"/>
      <c r="BP123" s="29"/>
    </row>
    <row r="124" spans="21:68">
      <c r="U124" t="s">
        <v>264</v>
      </c>
      <c r="X124" s="29" t="s">
        <v>264</v>
      </c>
      <c r="Y124" s="29"/>
      <c r="Z124" s="29"/>
      <c r="AA124" s="29"/>
      <c r="AJ124" t="s">
        <v>264</v>
      </c>
      <c r="AV124" t="s">
        <v>264</v>
      </c>
      <c r="AX124" s="27"/>
    </row>
    <row r="125" spans="21:68">
      <c r="U125" t="s">
        <v>264</v>
      </c>
      <c r="X125" s="29" t="s">
        <v>264</v>
      </c>
      <c r="Y125" s="29"/>
      <c r="Z125" s="29"/>
      <c r="AA125" s="29"/>
      <c r="AJ125" t="s">
        <v>264</v>
      </c>
      <c r="AV125" t="s">
        <v>264</v>
      </c>
      <c r="AX125" s="27"/>
    </row>
    <row r="126" spans="21:68">
      <c r="U126" t="s">
        <v>264</v>
      </c>
      <c r="X126" s="29" t="s">
        <v>264</v>
      </c>
      <c r="Y126" s="29"/>
      <c r="Z126" s="29"/>
      <c r="AA126" s="29"/>
      <c r="AJ126" t="s">
        <v>264</v>
      </c>
      <c r="AV126" t="s">
        <v>264</v>
      </c>
      <c r="AX126" s="27"/>
    </row>
    <row r="127" spans="21:68">
      <c r="U127" t="s">
        <v>264</v>
      </c>
      <c r="X127" s="29" t="s">
        <v>264</v>
      </c>
      <c r="Y127" s="29"/>
      <c r="Z127" s="29"/>
      <c r="AA127" s="29"/>
      <c r="AJ127" t="s">
        <v>264</v>
      </c>
      <c r="AV127" t="s">
        <v>264</v>
      </c>
      <c r="AX127" s="27"/>
    </row>
    <row r="128" spans="21:68">
      <c r="U128" t="s">
        <v>264</v>
      </c>
      <c r="X128" s="29" t="s">
        <v>264</v>
      </c>
      <c r="Y128" s="29"/>
      <c r="Z128" s="29"/>
      <c r="AA128" s="29"/>
      <c r="AJ128" t="s">
        <v>264</v>
      </c>
      <c r="AV128" t="s">
        <v>264</v>
      </c>
      <c r="AX128" s="27"/>
    </row>
    <row r="129" spans="21:50">
      <c r="U129" t="s">
        <v>264</v>
      </c>
      <c r="X129" s="29" t="s">
        <v>264</v>
      </c>
      <c r="Y129" s="29"/>
      <c r="Z129" s="29"/>
      <c r="AA129" s="29"/>
      <c r="AJ129" t="s">
        <v>264</v>
      </c>
      <c r="AV129" t="s">
        <v>264</v>
      </c>
      <c r="AX129" s="27"/>
    </row>
    <row r="130" spans="21:50">
      <c r="U130" t="s">
        <v>264</v>
      </c>
      <c r="X130" s="29" t="s">
        <v>264</v>
      </c>
      <c r="Y130" s="29"/>
      <c r="Z130" s="29"/>
      <c r="AA130" s="29"/>
      <c r="AJ130" t="s">
        <v>264</v>
      </c>
      <c r="AV130" t="s">
        <v>264</v>
      </c>
      <c r="AX130" s="27"/>
    </row>
    <row r="131" spans="21:50">
      <c r="U131" t="s">
        <v>264</v>
      </c>
      <c r="X131" s="29" t="s">
        <v>264</v>
      </c>
      <c r="Y131" s="29"/>
      <c r="Z131" s="29"/>
      <c r="AA131" s="29"/>
      <c r="AJ131" t="s">
        <v>264</v>
      </c>
      <c r="AV131" t="s">
        <v>264</v>
      </c>
      <c r="AX131" s="27"/>
    </row>
    <row r="132" spans="21:50">
      <c r="U132" t="s">
        <v>264</v>
      </c>
      <c r="X132" s="29" t="s">
        <v>264</v>
      </c>
      <c r="Y132" s="29"/>
      <c r="Z132" s="29"/>
      <c r="AA132" s="29"/>
      <c r="AJ132" t="s">
        <v>264</v>
      </c>
      <c r="AV132" t="s">
        <v>264</v>
      </c>
      <c r="AX132" s="27"/>
    </row>
    <row r="133" spans="21:50">
      <c r="U133" t="s">
        <v>264</v>
      </c>
      <c r="X133" s="29" t="s">
        <v>264</v>
      </c>
      <c r="Y133" s="29"/>
      <c r="Z133" s="29"/>
      <c r="AA133" s="29"/>
      <c r="AJ133" t="s">
        <v>264</v>
      </c>
      <c r="AV133" t="s">
        <v>264</v>
      </c>
      <c r="AX133" s="27"/>
    </row>
    <row r="134" spans="21:50">
      <c r="U134" t="s">
        <v>264</v>
      </c>
      <c r="X134" s="29" t="s">
        <v>264</v>
      </c>
      <c r="Y134" s="29"/>
      <c r="Z134" s="29"/>
      <c r="AA134" s="29"/>
      <c r="AJ134" t="s">
        <v>264</v>
      </c>
      <c r="AV134" t="s">
        <v>264</v>
      </c>
    </row>
    <row r="135" spans="21:50">
      <c r="U135" t="s">
        <v>264</v>
      </c>
      <c r="X135" s="29" t="s">
        <v>264</v>
      </c>
      <c r="Y135" s="29"/>
      <c r="Z135" s="29"/>
      <c r="AA135" s="29"/>
      <c r="AJ135" t="s">
        <v>264</v>
      </c>
      <c r="AV135" t="s">
        <v>264</v>
      </c>
    </row>
    <row r="136" spans="21:50">
      <c r="U136" t="s">
        <v>264</v>
      </c>
      <c r="X136" s="29" t="s">
        <v>264</v>
      </c>
      <c r="Y136" s="29"/>
      <c r="Z136" s="29"/>
      <c r="AA136" s="29"/>
      <c r="AJ136" t="s">
        <v>264</v>
      </c>
      <c r="AV136" t="s">
        <v>264</v>
      </c>
    </row>
    <row r="137" spans="21:50">
      <c r="U137" t="s">
        <v>264</v>
      </c>
      <c r="X137" s="29" t="s">
        <v>264</v>
      </c>
      <c r="Y137" s="29"/>
      <c r="Z137" s="29"/>
      <c r="AA137" s="29"/>
      <c r="AJ137" t="s">
        <v>264</v>
      </c>
      <c r="AV137" t="s">
        <v>264</v>
      </c>
    </row>
    <row r="138" spans="21:50">
      <c r="U138" t="s">
        <v>264</v>
      </c>
      <c r="X138" s="29" t="s">
        <v>264</v>
      </c>
      <c r="Y138" s="29"/>
      <c r="Z138" s="29"/>
      <c r="AA138" s="29"/>
      <c r="AJ138" t="s">
        <v>264</v>
      </c>
      <c r="AV138" t="s">
        <v>264</v>
      </c>
    </row>
    <row r="139" spans="21:50">
      <c r="U139" t="s">
        <v>264</v>
      </c>
      <c r="X139" s="29" t="s">
        <v>264</v>
      </c>
      <c r="Y139" s="29"/>
      <c r="Z139" s="29"/>
      <c r="AA139" s="29"/>
      <c r="AJ139" t="s">
        <v>264</v>
      </c>
      <c r="AV139" t="s">
        <v>264</v>
      </c>
    </row>
    <row r="140" spans="21:50">
      <c r="U140" t="s">
        <v>264</v>
      </c>
      <c r="X140" s="29" t="s">
        <v>264</v>
      </c>
      <c r="Y140" s="29"/>
      <c r="Z140" s="29"/>
      <c r="AA140" s="29"/>
      <c r="AJ140" t="s">
        <v>264</v>
      </c>
      <c r="AV140" t="s">
        <v>264</v>
      </c>
    </row>
    <row r="141" spans="21:50">
      <c r="U141" t="s">
        <v>264</v>
      </c>
      <c r="X141" s="29" t="s">
        <v>264</v>
      </c>
      <c r="Y141" s="29"/>
      <c r="Z141" s="29"/>
      <c r="AA141" s="29"/>
      <c r="AJ141" t="s">
        <v>264</v>
      </c>
      <c r="AV141" t="s">
        <v>264</v>
      </c>
    </row>
    <row r="142" spans="21:50">
      <c r="U142" t="s">
        <v>264</v>
      </c>
      <c r="X142" s="29" t="s">
        <v>264</v>
      </c>
      <c r="Y142" s="29"/>
      <c r="Z142" s="29"/>
      <c r="AA142" s="29"/>
      <c r="AJ142" t="s">
        <v>264</v>
      </c>
      <c r="AV142" t="s">
        <v>264</v>
      </c>
    </row>
    <row r="143" spans="21:50">
      <c r="U143" t="s">
        <v>264</v>
      </c>
      <c r="X143" s="29" t="s">
        <v>264</v>
      </c>
      <c r="Y143" s="29"/>
      <c r="Z143" s="29"/>
      <c r="AA143" s="29"/>
      <c r="AJ143" t="s">
        <v>264</v>
      </c>
      <c r="AV143" t="s">
        <v>264</v>
      </c>
    </row>
    <row r="144" spans="21:50">
      <c r="U144" t="s">
        <v>264</v>
      </c>
      <c r="X144" s="29" t="s">
        <v>264</v>
      </c>
      <c r="Y144" s="29"/>
      <c r="Z144" s="29"/>
      <c r="AA144" s="29"/>
      <c r="AJ144" t="s">
        <v>264</v>
      </c>
      <c r="AV144" t="s">
        <v>264</v>
      </c>
    </row>
    <row r="145" spans="21:48">
      <c r="U145" t="s">
        <v>264</v>
      </c>
      <c r="X145" s="29" t="s">
        <v>264</v>
      </c>
      <c r="Y145" s="29"/>
      <c r="Z145" s="29"/>
      <c r="AA145" s="29"/>
      <c r="AJ145" t="s">
        <v>264</v>
      </c>
      <c r="AV145" t="s">
        <v>264</v>
      </c>
    </row>
    <row r="146" spans="21:48">
      <c r="X146" s="29">
        <v>0</v>
      </c>
      <c r="Y146" s="29"/>
      <c r="Z146" s="29"/>
      <c r="AA146" s="29"/>
      <c r="AJ146" t="s">
        <v>264</v>
      </c>
      <c r="AV146" t="s">
        <v>264</v>
      </c>
    </row>
    <row r="147" spans="21:48">
      <c r="X147" s="29">
        <v>0</v>
      </c>
      <c r="Y147" s="29"/>
      <c r="Z147" s="29"/>
      <c r="AA147" s="29"/>
      <c r="AJ147" t="s">
        <v>264</v>
      </c>
      <c r="AV147" t="s">
        <v>264</v>
      </c>
    </row>
    <row r="148" spans="21:48">
      <c r="X148" s="29">
        <v>0</v>
      </c>
      <c r="Y148" s="29"/>
      <c r="Z148" s="29"/>
      <c r="AA148" s="29"/>
      <c r="AJ148" t="s">
        <v>264</v>
      </c>
      <c r="AV148" t="s">
        <v>264</v>
      </c>
    </row>
    <row r="149" spans="21:48">
      <c r="X149" s="29">
        <v>0</v>
      </c>
      <c r="Y149" s="29"/>
      <c r="Z149" s="29"/>
      <c r="AA149" s="29"/>
      <c r="AJ149" t="s">
        <v>264</v>
      </c>
      <c r="AV149" t="s">
        <v>264</v>
      </c>
    </row>
    <row r="150" spans="21:48">
      <c r="X150" s="29">
        <v>0</v>
      </c>
      <c r="Y150" s="29"/>
      <c r="Z150" s="29"/>
      <c r="AA150" s="29"/>
      <c r="AJ150" t="s">
        <v>264</v>
      </c>
      <c r="AV150" t="s">
        <v>264</v>
      </c>
    </row>
    <row r="151" spans="21:48">
      <c r="X151" s="29">
        <v>0</v>
      </c>
      <c r="Y151" s="29"/>
      <c r="Z151" s="29"/>
      <c r="AA151" s="29"/>
      <c r="AJ151" t="s">
        <v>264</v>
      </c>
      <c r="AV151" t="s">
        <v>264</v>
      </c>
    </row>
    <row r="152" spans="21:48">
      <c r="X152" s="29">
        <v>0</v>
      </c>
      <c r="Y152" s="29"/>
      <c r="Z152" s="29"/>
      <c r="AA152" s="29"/>
      <c r="AJ152" t="s">
        <v>264</v>
      </c>
      <c r="AV152" t="s">
        <v>264</v>
      </c>
    </row>
    <row r="153" spans="21:48">
      <c r="X153" s="29">
        <v>0</v>
      </c>
      <c r="Y153" s="29"/>
      <c r="Z153" s="29"/>
      <c r="AA153" s="29"/>
      <c r="AJ153" t="s">
        <v>264</v>
      </c>
      <c r="AV153" t="s">
        <v>264</v>
      </c>
    </row>
    <row r="154" spans="21:48">
      <c r="X154" s="29">
        <v>0</v>
      </c>
      <c r="Y154" s="29"/>
      <c r="Z154" s="29"/>
      <c r="AA154" s="29"/>
      <c r="AJ154" t="s">
        <v>264</v>
      </c>
      <c r="AV154" t="s">
        <v>264</v>
      </c>
    </row>
    <row r="155" spans="21:48">
      <c r="X155" s="29">
        <v>0</v>
      </c>
      <c r="Y155" s="29"/>
      <c r="Z155" s="29"/>
      <c r="AA155" s="29"/>
      <c r="AJ155" t="s">
        <v>264</v>
      </c>
      <c r="AV155" t="s">
        <v>264</v>
      </c>
    </row>
  </sheetData>
  <sortState ref="A2:AL75">
    <sortCondition ref="A75"/>
  </sortState>
  <phoneticPr fontId="10" type="noConversion"/>
  <conditionalFormatting sqref="CB1:CB1048576">
    <cfRule type="top10" dxfId="1" priority="1" rank="3"/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56"/>
  <sheetViews>
    <sheetView zoomScale="80" zoomScaleNormal="80" workbookViewId="0">
      <pane xSplit="2" ySplit="1" topLeftCell="AO2" activePane="bottomRight" state="frozen"/>
      <selection activeCell="BQ6" sqref="BQ6"/>
      <selection pane="topRight" activeCell="BQ6" sqref="BQ6"/>
      <selection pane="bottomLeft" activeCell="BQ6" sqref="BQ6"/>
      <selection pane="bottomRight" activeCell="AZ11" sqref="AZ11"/>
    </sheetView>
  </sheetViews>
  <sheetFormatPr defaultColWidth="9.125" defaultRowHeight="15" outlineLevelCol="2"/>
  <cols>
    <col min="1" max="1" width="20.75" bestFit="1" customWidth="1"/>
    <col min="2" max="2" width="13.125" bestFit="1" customWidth="1"/>
    <col min="3" max="5" width="4.125" bestFit="1" customWidth="1" outlineLevel="2"/>
    <col min="6" max="6" width="4.125" style="1" bestFit="1" customWidth="1" outlineLevel="1"/>
    <col min="7" max="28" width="4.125" bestFit="1" customWidth="1" outlineLevel="2"/>
    <col min="29" max="29" width="4.125" customWidth="1" outlineLevel="2"/>
    <col min="30" max="30" width="4.375" style="65" bestFit="1" customWidth="1" outlineLevel="1"/>
    <col min="31" max="31" width="4.125" style="1" bestFit="1" customWidth="1" outlineLevel="1"/>
    <col min="32" max="32" width="4.125" bestFit="1" customWidth="1" outlineLevel="2"/>
    <col min="33" max="37" width="4.125" style="39" bestFit="1" customWidth="1" outlineLevel="2"/>
    <col min="38" max="39" width="4.125" style="1" bestFit="1" customWidth="1" outlineLevel="1"/>
    <col min="40" max="40" width="4.125" style="39" bestFit="1" customWidth="1" outlineLevel="2"/>
    <col min="41" max="46" width="4.125" bestFit="1" customWidth="1" outlineLevel="2"/>
    <col min="47" max="47" width="4.125" customWidth="1" outlineLevel="2"/>
    <col min="48" max="48" width="4.125" style="1" customWidth="1" outlineLevel="1"/>
    <col min="49" max="49" width="4.125" style="24" customWidth="1" outlineLevel="1"/>
    <col min="50" max="50" width="4.125" style="37" customWidth="1" outlineLevel="2"/>
    <col min="51" max="57" width="4.125" style="32" customWidth="1" outlineLevel="2"/>
    <col min="58" max="59" width="4.125" style="38" customWidth="1" outlineLevel="2"/>
    <col min="60" max="60" width="4.125" style="37" customWidth="1" outlineLevel="2"/>
    <col min="61" max="61" width="4.625" bestFit="1" customWidth="1" outlineLevel="2"/>
    <col min="62" max="67" width="4.125" customWidth="1" outlineLevel="2"/>
    <col min="68" max="68" width="4.125" style="32" customWidth="1" outlineLevel="2"/>
    <col min="69" max="69" width="4.125" style="20" customWidth="1" outlineLevel="2"/>
    <col min="70" max="70" width="4.375" style="1" customWidth="1" outlineLevel="1"/>
    <col min="71" max="71" width="4.125" style="1" customWidth="1" outlineLevel="1"/>
    <col min="72" max="74" width="4.125" bestFit="1" customWidth="1" outlineLevel="2"/>
    <col min="75" max="75" width="4.125" style="1" bestFit="1" customWidth="1" outlineLevel="1"/>
    <col min="76" max="76" width="5" style="38" bestFit="1" customWidth="1"/>
  </cols>
  <sheetData>
    <row r="1" spans="1:76" s="38" customFormat="1" ht="156" customHeight="1">
      <c r="A1" s="56" t="s">
        <v>15</v>
      </c>
      <c r="B1" s="56"/>
      <c r="C1" s="50" t="s">
        <v>5</v>
      </c>
      <c r="D1" s="50" t="s">
        <v>11</v>
      </c>
      <c r="E1" s="50" t="s">
        <v>1</v>
      </c>
      <c r="F1" s="8" t="s">
        <v>6</v>
      </c>
      <c r="G1" s="50" t="s">
        <v>257</v>
      </c>
      <c r="H1" s="50" t="s">
        <v>126</v>
      </c>
      <c r="I1" s="50" t="s">
        <v>25</v>
      </c>
      <c r="J1" s="50" t="s">
        <v>127</v>
      </c>
      <c r="K1" s="50" t="s">
        <v>24</v>
      </c>
      <c r="L1" s="50" t="s">
        <v>258</v>
      </c>
      <c r="M1" s="50" t="s">
        <v>99</v>
      </c>
      <c r="N1" s="50" t="s">
        <v>19</v>
      </c>
      <c r="O1" s="50" t="s">
        <v>128</v>
      </c>
      <c r="P1" s="50" t="s">
        <v>16</v>
      </c>
      <c r="Q1" s="50" t="s">
        <v>325</v>
      </c>
      <c r="R1" s="50" t="s">
        <v>326</v>
      </c>
      <c r="S1" s="50" t="s">
        <v>328</v>
      </c>
      <c r="T1" s="50" t="s">
        <v>329</v>
      </c>
      <c r="U1" s="50" t="s">
        <v>330</v>
      </c>
      <c r="V1" s="50" t="s">
        <v>335</v>
      </c>
      <c r="W1" s="50" t="s">
        <v>337</v>
      </c>
      <c r="X1" s="57" t="s">
        <v>344</v>
      </c>
      <c r="Y1" s="57" t="s">
        <v>345</v>
      </c>
      <c r="Z1" s="57" t="s">
        <v>353</v>
      </c>
      <c r="AA1" s="57" t="s">
        <v>355</v>
      </c>
      <c r="AB1" s="50" t="s">
        <v>318</v>
      </c>
      <c r="AC1" s="50" t="s">
        <v>358</v>
      </c>
      <c r="AD1" s="63" t="s">
        <v>26</v>
      </c>
      <c r="AE1" s="8" t="s">
        <v>338</v>
      </c>
      <c r="AF1" s="50" t="s">
        <v>20</v>
      </c>
      <c r="AG1" s="57" t="s">
        <v>259</v>
      </c>
      <c r="AH1" s="50" t="s">
        <v>343</v>
      </c>
      <c r="AI1" s="50" t="s">
        <v>23</v>
      </c>
      <c r="AJ1" s="59" t="s">
        <v>362</v>
      </c>
      <c r="AK1" s="50" t="s">
        <v>351</v>
      </c>
      <c r="AL1" s="8" t="s">
        <v>22</v>
      </c>
      <c r="AM1" s="8" t="s">
        <v>338</v>
      </c>
      <c r="AN1" s="50" t="s">
        <v>18</v>
      </c>
      <c r="AO1" s="50" t="s">
        <v>260</v>
      </c>
      <c r="AP1" s="50" t="s">
        <v>261</v>
      </c>
      <c r="AQ1" s="50" t="s">
        <v>336</v>
      </c>
      <c r="AR1" s="50" t="s">
        <v>340</v>
      </c>
      <c r="AS1" s="50" t="s">
        <v>349</v>
      </c>
      <c r="AT1" s="50" t="s">
        <v>359</v>
      </c>
      <c r="AU1" s="50" t="s">
        <v>2</v>
      </c>
      <c r="AV1" s="8" t="s">
        <v>313</v>
      </c>
      <c r="AW1" s="8" t="s">
        <v>338</v>
      </c>
      <c r="AX1" s="50" t="s">
        <v>262</v>
      </c>
      <c r="AY1" s="50" t="s">
        <v>324</v>
      </c>
      <c r="AZ1" s="50" t="s">
        <v>327</v>
      </c>
      <c r="BA1" s="50" t="s">
        <v>342</v>
      </c>
      <c r="BB1" s="50" t="s">
        <v>346</v>
      </c>
      <c r="BC1" s="50" t="s">
        <v>347</v>
      </c>
      <c r="BD1" s="50" t="s">
        <v>352</v>
      </c>
      <c r="BE1" s="50" t="s">
        <v>361</v>
      </c>
      <c r="BF1" s="8" t="s">
        <v>314</v>
      </c>
      <c r="BG1" s="8" t="s">
        <v>338</v>
      </c>
      <c r="BH1" s="50" t="s">
        <v>17</v>
      </c>
      <c r="BI1" s="50" t="s">
        <v>263</v>
      </c>
      <c r="BJ1" s="50" t="s">
        <v>331</v>
      </c>
      <c r="BK1" s="50" t="s">
        <v>377</v>
      </c>
      <c r="BL1" s="50" t="s">
        <v>354</v>
      </c>
      <c r="BM1" s="50" t="s">
        <v>378</v>
      </c>
      <c r="BN1" s="50" t="s">
        <v>333</v>
      </c>
      <c r="BO1" s="66" t="s">
        <v>357</v>
      </c>
      <c r="BP1" s="50" t="s">
        <v>366</v>
      </c>
      <c r="BQ1" s="50" t="s">
        <v>12</v>
      </c>
      <c r="BR1" s="8" t="s">
        <v>315</v>
      </c>
      <c r="BS1" s="8" t="s">
        <v>338</v>
      </c>
      <c r="BT1" s="58" t="s">
        <v>27</v>
      </c>
      <c r="BU1" s="50" t="s">
        <v>13</v>
      </c>
      <c r="BV1" s="50" t="s">
        <v>3</v>
      </c>
      <c r="BW1" s="8" t="s">
        <v>2</v>
      </c>
      <c r="BX1" s="50" t="s">
        <v>4</v>
      </c>
    </row>
    <row r="2" spans="1:76" s="28" customFormat="1" ht="15.75">
      <c r="A2" s="42" t="s">
        <v>90</v>
      </c>
      <c r="B2" s="42" t="s">
        <v>97</v>
      </c>
      <c r="C2" s="28">
        <v>10</v>
      </c>
      <c r="D2" s="28">
        <v>20</v>
      </c>
      <c r="E2" s="28">
        <v>20</v>
      </c>
      <c r="F2" s="53">
        <f>SUM(C2:E2)</f>
        <v>50</v>
      </c>
      <c r="K2" s="28">
        <v>20</v>
      </c>
      <c r="L2" s="28">
        <v>40</v>
      </c>
      <c r="P2" s="28" t="s">
        <v>264</v>
      </c>
      <c r="S2" s="28" t="s">
        <v>264</v>
      </c>
      <c r="T2" s="28" t="s">
        <v>264</v>
      </c>
      <c r="U2" s="28" t="s">
        <v>264</v>
      </c>
      <c r="X2" s="28" t="s">
        <v>264</v>
      </c>
      <c r="Z2" s="28">
        <v>40</v>
      </c>
      <c r="AD2" s="53">
        <f>SUM(G2:AC2)</f>
        <v>100</v>
      </c>
      <c r="AE2" s="53">
        <f>IF(AD2&lt;80,80-AD2,0)</f>
        <v>0</v>
      </c>
      <c r="AF2" s="17">
        <v>20</v>
      </c>
      <c r="AG2" s="17" t="s">
        <v>264</v>
      </c>
      <c r="AH2" s="17" t="s">
        <v>264</v>
      </c>
      <c r="AI2" s="17" t="s">
        <v>264</v>
      </c>
      <c r="AJ2" s="17"/>
      <c r="AK2" s="17"/>
      <c r="AL2" s="54">
        <f>SUM(AF2:AK2)</f>
        <v>20</v>
      </c>
      <c r="AM2" s="15">
        <f>IF(AL2&lt;10, 10-AL2,0)</f>
        <v>0</v>
      </c>
      <c r="AN2" s="30">
        <v>10</v>
      </c>
      <c r="AO2" s="29"/>
      <c r="AP2" s="29">
        <v>10</v>
      </c>
      <c r="AQ2" s="29"/>
      <c r="AR2" s="29" t="s">
        <v>264</v>
      </c>
      <c r="AS2" s="29">
        <v>15</v>
      </c>
      <c r="AT2" s="29" t="s">
        <v>264</v>
      </c>
      <c r="AU2" s="29"/>
      <c r="AV2" s="53">
        <f>SUM(AN2:AU2)</f>
        <v>35</v>
      </c>
      <c r="AW2" s="53">
        <f>IF(AV2&lt;30,30-AV2,0)</f>
        <v>0</v>
      </c>
      <c r="AX2" s="17">
        <v>20</v>
      </c>
      <c r="AY2" s="29" t="s">
        <v>264</v>
      </c>
      <c r="AZ2" s="29"/>
      <c r="BA2" s="29"/>
      <c r="BB2" s="29"/>
      <c r="BC2" s="29"/>
      <c r="BD2" s="29"/>
      <c r="BE2" s="29"/>
      <c r="BF2" s="55">
        <f>SUM(AX2:BE2)</f>
        <v>20</v>
      </c>
      <c r="BG2" s="55">
        <f>IF(BF2&lt;20,20-BF2,0)</f>
        <v>0</v>
      </c>
      <c r="BH2" s="17"/>
      <c r="BN2" s="28">
        <v>40</v>
      </c>
      <c r="BP2" s="29"/>
      <c r="BQ2" s="19"/>
      <c r="BR2" s="15">
        <f t="shared" ref="BR2:BR33" si="0">SUM(BH2:BQ2)</f>
        <v>40</v>
      </c>
      <c r="BS2" s="53">
        <f>IF(BR2&lt;20,20-BR2,0)</f>
        <v>0</v>
      </c>
      <c r="BU2" s="28">
        <v>5</v>
      </c>
      <c r="BW2" s="53">
        <f>SUM(BT2:BV2)</f>
        <v>5</v>
      </c>
      <c r="BX2" s="61">
        <f>SUM(BW2,BR2,BF2,AV2,AL2,AD2,F2)</f>
        <v>270</v>
      </c>
    </row>
    <row r="3" spans="1:76" s="28" customFormat="1" ht="15.75">
      <c r="A3" s="42" t="s">
        <v>54</v>
      </c>
      <c r="B3" s="42" t="s">
        <v>66</v>
      </c>
      <c r="F3" s="15">
        <f t="shared" ref="F3:F33" si="1">SUM(C3:E3)</f>
        <v>0</v>
      </c>
      <c r="J3" s="28">
        <v>30</v>
      </c>
      <c r="P3" s="28" t="s">
        <v>264</v>
      </c>
      <c r="S3" s="28" t="s">
        <v>264</v>
      </c>
      <c r="T3" s="28" t="s">
        <v>264</v>
      </c>
      <c r="U3" s="28" t="s">
        <v>264</v>
      </c>
      <c r="X3" s="28" t="s">
        <v>264</v>
      </c>
      <c r="AD3" s="53">
        <f t="shared" ref="AD3:AD60" si="2">SUM(G3:AC3)</f>
        <v>30</v>
      </c>
      <c r="AE3" s="53">
        <f t="shared" ref="AE3:AE60" si="3">IF(AD3&lt;80,80-AD3,0)</f>
        <v>50</v>
      </c>
      <c r="AF3" s="17"/>
      <c r="AG3" s="17" t="s">
        <v>264</v>
      </c>
      <c r="AH3" s="17" t="s">
        <v>264</v>
      </c>
      <c r="AI3" s="17" t="s">
        <v>264</v>
      </c>
      <c r="AJ3" s="17"/>
      <c r="AK3" s="17"/>
      <c r="AL3" s="27">
        <f>SUM(AF3:AK3)</f>
        <v>0</v>
      </c>
      <c r="AM3" s="15">
        <f>IF(AL3&lt;10, 10-AL3,0)</f>
        <v>10</v>
      </c>
      <c r="AN3" s="30"/>
      <c r="AO3" s="29"/>
      <c r="AP3" s="29" t="s">
        <v>264</v>
      </c>
      <c r="AQ3" s="29"/>
      <c r="AR3" s="29" t="s">
        <v>264</v>
      </c>
      <c r="AS3" s="29"/>
      <c r="AT3" s="29" t="s">
        <v>264</v>
      </c>
      <c r="AU3" s="29"/>
      <c r="AV3" s="15">
        <f t="shared" ref="AV3:AV33" si="4">SUM(AN3:AT3)</f>
        <v>0</v>
      </c>
      <c r="AW3" s="53">
        <f t="shared" ref="AW3:AW60" si="5">IF(AV3&lt;30,30-AV3,0)</f>
        <v>30</v>
      </c>
      <c r="AX3" s="17"/>
      <c r="AY3" s="29" t="s">
        <v>264</v>
      </c>
      <c r="AZ3" s="29"/>
      <c r="BA3" s="29"/>
      <c r="BB3" s="29"/>
      <c r="BC3" s="29"/>
      <c r="BD3" s="29"/>
      <c r="BE3" s="29"/>
      <c r="BF3" s="40">
        <f t="shared" ref="BF3:BF60" si="6">SUM(AX3:BE3)</f>
        <v>0</v>
      </c>
      <c r="BG3" s="40">
        <f t="shared" ref="BG3:BG60" si="7">IF(BF3&lt;20,20-BF3,0)</f>
        <v>20</v>
      </c>
      <c r="BH3" s="17"/>
      <c r="BP3" s="29"/>
      <c r="BQ3" s="19"/>
      <c r="BR3" s="15">
        <f t="shared" si="0"/>
        <v>0</v>
      </c>
      <c r="BS3" s="53">
        <f t="shared" ref="BS3:BS60" si="8">IF(BR3&lt;20,20-BR3,0)</f>
        <v>20</v>
      </c>
      <c r="BW3" s="53">
        <f t="shared" ref="BW3:BW60" si="9">SUM(BT3:BV3)</f>
        <v>0</v>
      </c>
      <c r="BX3" s="61">
        <f t="shared" ref="BX3:BX34" si="10">SUM(BW3,BQ3,BR3,BF3,AV3,AL3,AD3,F3)</f>
        <v>30</v>
      </c>
    </row>
    <row r="4" spans="1:76" s="28" customFormat="1" ht="15.75">
      <c r="A4" s="25" t="s">
        <v>289</v>
      </c>
      <c r="B4" s="25" t="s">
        <v>311</v>
      </c>
      <c r="C4" s="29">
        <v>10</v>
      </c>
      <c r="D4" s="28">
        <v>20</v>
      </c>
      <c r="E4" s="28">
        <v>20</v>
      </c>
      <c r="F4" s="15">
        <f t="shared" si="1"/>
        <v>50</v>
      </c>
      <c r="J4" s="28">
        <v>30</v>
      </c>
      <c r="K4" s="28">
        <v>20</v>
      </c>
      <c r="P4" s="28">
        <v>20</v>
      </c>
      <c r="R4" s="28">
        <v>10</v>
      </c>
      <c r="S4" s="28" t="s">
        <v>264</v>
      </c>
      <c r="T4" s="28" t="s">
        <v>264</v>
      </c>
      <c r="U4" s="28" t="s">
        <v>264</v>
      </c>
      <c r="X4" s="28" t="s">
        <v>264</v>
      </c>
      <c r="AD4" s="53">
        <f t="shared" si="2"/>
        <v>80</v>
      </c>
      <c r="AE4" s="53">
        <f t="shared" si="3"/>
        <v>0</v>
      </c>
      <c r="AF4" s="17">
        <v>20</v>
      </c>
      <c r="AG4" s="17" t="s">
        <v>264</v>
      </c>
      <c r="AH4" s="17" t="s">
        <v>264</v>
      </c>
      <c r="AI4" s="17">
        <v>10</v>
      </c>
      <c r="AJ4" s="17">
        <v>10</v>
      </c>
      <c r="AK4" s="17">
        <v>5</v>
      </c>
      <c r="AL4" s="27">
        <f t="shared" ref="AL4:AL60" si="11">SUM(AF4:AK4)</f>
        <v>45</v>
      </c>
      <c r="AM4" s="15">
        <f t="shared" ref="AM4:AM60" si="12">IF(AL4&lt;10, 10-AL4,0)</f>
        <v>0</v>
      </c>
      <c r="AN4" s="30">
        <v>10</v>
      </c>
      <c r="AO4" s="29"/>
      <c r="AP4" s="29" t="s">
        <v>264</v>
      </c>
      <c r="AQ4" s="29">
        <v>10</v>
      </c>
      <c r="AR4" s="29" t="s">
        <v>264</v>
      </c>
      <c r="AS4" s="29"/>
      <c r="AT4" s="29" t="s">
        <v>264</v>
      </c>
      <c r="AU4" s="29"/>
      <c r="AV4" s="15">
        <f t="shared" si="4"/>
        <v>20</v>
      </c>
      <c r="AW4" s="53">
        <f t="shared" si="5"/>
        <v>10</v>
      </c>
      <c r="AX4" s="17"/>
      <c r="AY4" s="29" t="s">
        <v>264</v>
      </c>
      <c r="AZ4" s="29"/>
      <c r="BA4" s="29"/>
      <c r="BB4" s="29"/>
      <c r="BC4" s="29"/>
      <c r="BD4" s="29"/>
      <c r="BE4" s="29"/>
      <c r="BF4" s="40">
        <f t="shared" si="6"/>
        <v>0</v>
      </c>
      <c r="BG4" s="40">
        <f t="shared" si="7"/>
        <v>20</v>
      </c>
      <c r="BH4" s="17"/>
      <c r="BN4" s="28">
        <v>40</v>
      </c>
      <c r="BP4" s="29"/>
      <c r="BQ4" s="19"/>
      <c r="BR4" s="15">
        <f t="shared" si="0"/>
        <v>40</v>
      </c>
      <c r="BS4" s="53">
        <f t="shared" si="8"/>
        <v>0</v>
      </c>
      <c r="BW4" s="53">
        <f t="shared" si="9"/>
        <v>0</v>
      </c>
      <c r="BX4" s="61">
        <f t="shared" si="10"/>
        <v>235</v>
      </c>
    </row>
    <row r="5" spans="1:76" s="28" customFormat="1" ht="15.75">
      <c r="A5" s="42" t="s">
        <v>108</v>
      </c>
      <c r="B5" s="42" t="s">
        <v>77</v>
      </c>
      <c r="D5" s="28">
        <v>20</v>
      </c>
      <c r="E5" s="12">
        <v>20</v>
      </c>
      <c r="F5" s="15">
        <f t="shared" si="1"/>
        <v>40</v>
      </c>
      <c r="H5" s="28">
        <v>20</v>
      </c>
      <c r="J5" s="28">
        <v>30</v>
      </c>
      <c r="O5" s="28">
        <v>20</v>
      </c>
      <c r="P5" s="28" t="s">
        <v>264</v>
      </c>
      <c r="R5" s="28">
        <v>10</v>
      </c>
      <c r="S5" s="28" t="s">
        <v>264</v>
      </c>
      <c r="T5" s="28" t="s">
        <v>264</v>
      </c>
      <c r="U5" s="28" t="s">
        <v>264</v>
      </c>
      <c r="X5" s="28" t="s">
        <v>264</v>
      </c>
      <c r="AD5" s="53">
        <f t="shared" si="2"/>
        <v>80</v>
      </c>
      <c r="AE5" s="53">
        <f t="shared" si="3"/>
        <v>0</v>
      </c>
      <c r="AF5" s="17"/>
      <c r="AG5" s="17" t="s">
        <v>264</v>
      </c>
      <c r="AH5" s="17" t="s">
        <v>264</v>
      </c>
      <c r="AI5" s="17">
        <v>10</v>
      </c>
      <c r="AJ5" s="17"/>
      <c r="AK5" s="17"/>
      <c r="AL5" s="27">
        <f t="shared" si="11"/>
        <v>10</v>
      </c>
      <c r="AM5" s="15">
        <f t="shared" si="12"/>
        <v>0</v>
      </c>
      <c r="AN5" s="30"/>
      <c r="AO5" s="29"/>
      <c r="AP5" s="29">
        <v>10</v>
      </c>
      <c r="AQ5" s="29">
        <v>10</v>
      </c>
      <c r="AR5" s="29">
        <v>10</v>
      </c>
      <c r="AS5" s="29"/>
      <c r="AT5" s="29" t="s">
        <v>264</v>
      </c>
      <c r="AU5" s="29"/>
      <c r="AV5" s="15">
        <f t="shared" si="4"/>
        <v>30</v>
      </c>
      <c r="AW5" s="53">
        <f t="shared" si="5"/>
        <v>0</v>
      </c>
      <c r="AX5" s="17">
        <v>20</v>
      </c>
      <c r="AY5" s="29" t="s">
        <v>264</v>
      </c>
      <c r="AZ5" s="29"/>
      <c r="BA5" s="29"/>
      <c r="BB5" s="29"/>
      <c r="BC5" s="29"/>
      <c r="BD5" s="29"/>
      <c r="BE5" s="29"/>
      <c r="BF5" s="40">
        <f t="shared" si="6"/>
        <v>20</v>
      </c>
      <c r="BG5" s="40">
        <f t="shared" si="7"/>
        <v>0</v>
      </c>
      <c r="BH5" s="17"/>
      <c r="BJ5" s="28">
        <v>20</v>
      </c>
      <c r="BP5" s="29"/>
      <c r="BQ5" s="19"/>
      <c r="BR5" s="15">
        <f t="shared" si="0"/>
        <v>20</v>
      </c>
      <c r="BS5" s="53">
        <f t="shared" si="8"/>
        <v>0</v>
      </c>
      <c r="BU5" s="28">
        <v>10</v>
      </c>
      <c r="BW5" s="53">
        <f t="shared" si="9"/>
        <v>10</v>
      </c>
      <c r="BX5" s="61">
        <f t="shared" si="10"/>
        <v>210</v>
      </c>
    </row>
    <row r="6" spans="1:76" s="28" customFormat="1" ht="14.25" customHeight="1">
      <c r="A6" s="47" t="s">
        <v>272</v>
      </c>
      <c r="B6" s="47" t="s">
        <v>295</v>
      </c>
      <c r="C6" s="29">
        <v>10</v>
      </c>
      <c r="D6" s="29">
        <v>20</v>
      </c>
      <c r="E6" s="28">
        <v>20</v>
      </c>
      <c r="F6" s="15">
        <f t="shared" si="1"/>
        <v>50</v>
      </c>
      <c r="I6" s="28">
        <v>30</v>
      </c>
      <c r="K6" s="28">
        <v>20</v>
      </c>
      <c r="O6" s="28">
        <v>20</v>
      </c>
      <c r="P6" s="28">
        <v>20</v>
      </c>
      <c r="S6" s="28" t="s">
        <v>264</v>
      </c>
      <c r="T6" s="28" t="s">
        <v>264</v>
      </c>
      <c r="U6" s="28">
        <v>40</v>
      </c>
      <c r="X6" s="28" t="s">
        <v>264</v>
      </c>
      <c r="AD6" s="53">
        <f t="shared" si="2"/>
        <v>130</v>
      </c>
      <c r="AE6" s="53">
        <f t="shared" si="3"/>
        <v>0</v>
      </c>
      <c r="AF6" s="17">
        <v>20</v>
      </c>
      <c r="AG6" s="17" t="s">
        <v>264</v>
      </c>
      <c r="AH6" s="17" t="s">
        <v>264</v>
      </c>
      <c r="AI6" s="17" t="s">
        <v>264</v>
      </c>
      <c r="AJ6" s="17">
        <v>10</v>
      </c>
      <c r="AK6" s="17"/>
      <c r="AL6" s="27">
        <f t="shared" si="11"/>
        <v>30</v>
      </c>
      <c r="AM6" s="15">
        <f t="shared" si="12"/>
        <v>0</v>
      </c>
      <c r="AN6" s="30">
        <v>10</v>
      </c>
      <c r="AO6" s="29"/>
      <c r="AP6" s="29">
        <v>10</v>
      </c>
      <c r="AQ6" s="29"/>
      <c r="AR6" s="29" t="s">
        <v>264</v>
      </c>
      <c r="AS6" s="29"/>
      <c r="AT6" s="29" t="s">
        <v>264</v>
      </c>
      <c r="AU6" s="29"/>
      <c r="AV6" s="15">
        <f t="shared" si="4"/>
        <v>20</v>
      </c>
      <c r="AW6" s="53">
        <f t="shared" si="5"/>
        <v>10</v>
      </c>
      <c r="AX6" s="17">
        <v>20</v>
      </c>
      <c r="AY6" s="29" t="s">
        <v>264</v>
      </c>
      <c r="AZ6" s="29"/>
      <c r="BA6" s="29">
        <v>20</v>
      </c>
      <c r="BB6" s="29"/>
      <c r="BC6" s="29"/>
      <c r="BD6" s="29"/>
      <c r="BE6" s="29">
        <v>20</v>
      </c>
      <c r="BF6" s="40">
        <f t="shared" si="6"/>
        <v>60</v>
      </c>
      <c r="BG6" s="40">
        <f t="shared" si="7"/>
        <v>0</v>
      </c>
      <c r="BH6" s="17"/>
      <c r="BN6" s="28">
        <v>40</v>
      </c>
      <c r="BP6" s="29"/>
      <c r="BQ6" s="19"/>
      <c r="BR6" s="15">
        <f t="shared" si="0"/>
        <v>40</v>
      </c>
      <c r="BS6" s="53">
        <f t="shared" si="8"/>
        <v>0</v>
      </c>
      <c r="BU6" s="28">
        <v>10</v>
      </c>
      <c r="BV6" s="28">
        <v>5</v>
      </c>
      <c r="BW6" s="53">
        <f t="shared" si="9"/>
        <v>15</v>
      </c>
      <c r="BX6" s="61">
        <f t="shared" si="10"/>
        <v>345</v>
      </c>
    </row>
    <row r="7" spans="1:76" s="28" customFormat="1" ht="15.75">
      <c r="A7" s="47" t="s">
        <v>83</v>
      </c>
      <c r="B7" s="47" t="s">
        <v>77</v>
      </c>
      <c r="D7" s="28">
        <v>20</v>
      </c>
      <c r="F7" s="15">
        <f t="shared" si="1"/>
        <v>20</v>
      </c>
      <c r="H7" s="28">
        <v>20</v>
      </c>
      <c r="J7" s="28">
        <v>30</v>
      </c>
      <c r="K7" s="28">
        <v>20</v>
      </c>
      <c r="M7" s="28">
        <v>20</v>
      </c>
      <c r="P7" s="28" t="s">
        <v>264</v>
      </c>
      <c r="S7" s="28" t="s">
        <v>264</v>
      </c>
      <c r="T7" s="28" t="s">
        <v>264</v>
      </c>
      <c r="U7" s="28" t="s">
        <v>264</v>
      </c>
      <c r="X7" s="28" t="s">
        <v>264</v>
      </c>
      <c r="AA7" s="28">
        <v>10</v>
      </c>
      <c r="AD7" s="53">
        <f t="shared" si="2"/>
        <v>100</v>
      </c>
      <c r="AE7" s="53">
        <f t="shared" si="3"/>
        <v>0</v>
      </c>
      <c r="AF7" s="17"/>
      <c r="AG7" s="17" t="s">
        <v>264</v>
      </c>
      <c r="AH7" s="17" t="s">
        <v>264</v>
      </c>
      <c r="AI7" s="17" t="s">
        <v>264</v>
      </c>
      <c r="AJ7" s="17"/>
      <c r="AK7" s="17"/>
      <c r="AL7" s="27">
        <f t="shared" si="11"/>
        <v>0</v>
      </c>
      <c r="AM7" s="15">
        <f t="shared" si="12"/>
        <v>10</v>
      </c>
      <c r="AN7" s="30"/>
      <c r="AO7" s="29"/>
      <c r="AP7" s="29">
        <v>10</v>
      </c>
      <c r="AQ7" s="29"/>
      <c r="AR7" s="29" t="s">
        <v>264</v>
      </c>
      <c r="AS7" s="29"/>
      <c r="AT7" s="29" t="s">
        <v>264</v>
      </c>
      <c r="AU7" s="29"/>
      <c r="AV7" s="15">
        <f t="shared" si="4"/>
        <v>10</v>
      </c>
      <c r="AW7" s="53">
        <f t="shared" si="5"/>
        <v>20</v>
      </c>
      <c r="AX7" s="17">
        <v>20</v>
      </c>
      <c r="AY7" s="29" t="s">
        <v>264</v>
      </c>
      <c r="AZ7" s="29"/>
      <c r="BA7" s="29"/>
      <c r="BB7" s="29"/>
      <c r="BC7" s="29"/>
      <c r="BD7" s="29"/>
      <c r="BE7" s="29"/>
      <c r="BF7" s="40">
        <f t="shared" si="6"/>
        <v>20</v>
      </c>
      <c r="BG7" s="40">
        <f t="shared" si="7"/>
        <v>0</v>
      </c>
      <c r="BH7" s="17"/>
      <c r="BP7" s="29"/>
      <c r="BQ7" s="19">
        <v>10</v>
      </c>
      <c r="BR7" s="15">
        <f t="shared" si="0"/>
        <v>10</v>
      </c>
      <c r="BS7" s="53">
        <f t="shared" si="8"/>
        <v>10</v>
      </c>
      <c r="BT7" s="28">
        <v>-5</v>
      </c>
      <c r="BW7" s="53">
        <f t="shared" si="9"/>
        <v>-5</v>
      </c>
      <c r="BX7" s="61">
        <f t="shared" si="10"/>
        <v>165</v>
      </c>
    </row>
    <row r="8" spans="1:76" s="28" customFormat="1" ht="15.75">
      <c r="A8" s="47" t="s">
        <v>276</v>
      </c>
      <c r="B8" s="47" t="s">
        <v>94</v>
      </c>
      <c r="D8" s="28">
        <v>20</v>
      </c>
      <c r="F8" s="15">
        <f t="shared" si="1"/>
        <v>20</v>
      </c>
      <c r="K8" s="28">
        <v>20</v>
      </c>
      <c r="P8" s="28">
        <v>20</v>
      </c>
      <c r="R8" s="28">
        <v>10</v>
      </c>
      <c r="S8" s="28" t="s">
        <v>264</v>
      </c>
      <c r="T8" s="28" t="s">
        <v>264</v>
      </c>
      <c r="U8" s="28" t="s">
        <v>264</v>
      </c>
      <c r="X8" s="28" t="s">
        <v>264</v>
      </c>
      <c r="AD8" s="53">
        <f t="shared" si="2"/>
        <v>50</v>
      </c>
      <c r="AE8" s="53">
        <f t="shared" si="3"/>
        <v>30</v>
      </c>
      <c r="AF8" s="17">
        <v>20</v>
      </c>
      <c r="AG8" s="17" t="s">
        <v>264</v>
      </c>
      <c r="AH8" s="17" t="s">
        <v>264</v>
      </c>
      <c r="AI8" s="17" t="s">
        <v>264</v>
      </c>
      <c r="AJ8" s="17"/>
      <c r="AK8" s="17"/>
      <c r="AL8" s="27">
        <f t="shared" si="11"/>
        <v>20</v>
      </c>
      <c r="AM8" s="15">
        <f>IF(AL8&lt;10, 10-AL8,0)</f>
        <v>0</v>
      </c>
      <c r="AN8" s="30"/>
      <c r="AO8" s="29"/>
      <c r="AP8" s="29" t="s">
        <v>264</v>
      </c>
      <c r="AQ8" s="29"/>
      <c r="AR8" s="29"/>
      <c r="AS8" s="29"/>
      <c r="AT8" s="29">
        <v>10</v>
      </c>
      <c r="AU8" s="29"/>
      <c r="AV8" s="15">
        <f t="shared" si="4"/>
        <v>10</v>
      </c>
      <c r="AW8" s="53">
        <f t="shared" si="5"/>
        <v>20</v>
      </c>
      <c r="AX8" s="17"/>
      <c r="AY8" s="29" t="s">
        <v>264</v>
      </c>
      <c r="AZ8" s="29"/>
      <c r="BA8" s="29"/>
      <c r="BB8" s="29"/>
      <c r="BC8" s="29"/>
      <c r="BD8" s="29"/>
      <c r="BE8" s="29"/>
      <c r="BF8" s="40">
        <f t="shared" si="6"/>
        <v>0</v>
      </c>
      <c r="BG8" s="40">
        <f t="shared" si="7"/>
        <v>20</v>
      </c>
      <c r="BH8" s="17"/>
      <c r="BP8" s="29"/>
      <c r="BQ8" s="19"/>
      <c r="BR8" s="15">
        <f t="shared" si="0"/>
        <v>0</v>
      </c>
      <c r="BS8" s="53">
        <f t="shared" si="8"/>
        <v>20</v>
      </c>
      <c r="BT8" s="28">
        <v>-5</v>
      </c>
      <c r="BW8" s="53">
        <f t="shared" si="9"/>
        <v>-5</v>
      </c>
      <c r="BX8" s="61">
        <f t="shared" si="10"/>
        <v>95</v>
      </c>
    </row>
    <row r="9" spans="1:76" s="28" customFormat="1" ht="15.75">
      <c r="A9" s="42" t="s">
        <v>84</v>
      </c>
      <c r="B9" s="42" t="s">
        <v>93</v>
      </c>
      <c r="D9" s="28">
        <v>20</v>
      </c>
      <c r="E9" s="28">
        <v>20</v>
      </c>
      <c r="F9" s="15">
        <f t="shared" si="1"/>
        <v>40</v>
      </c>
      <c r="I9" s="28">
        <v>30</v>
      </c>
      <c r="J9" s="28">
        <v>30</v>
      </c>
      <c r="O9" s="28">
        <v>20</v>
      </c>
      <c r="P9" s="28" t="s">
        <v>264</v>
      </c>
      <c r="S9" s="28" t="s">
        <v>264</v>
      </c>
      <c r="T9" s="28" t="s">
        <v>264</v>
      </c>
      <c r="U9" s="28" t="s">
        <v>264</v>
      </c>
      <c r="X9" s="28" t="s">
        <v>264</v>
      </c>
      <c r="AD9" s="53">
        <f t="shared" si="2"/>
        <v>80</v>
      </c>
      <c r="AE9" s="53">
        <f t="shared" si="3"/>
        <v>0</v>
      </c>
      <c r="AF9" s="17">
        <v>20</v>
      </c>
      <c r="AG9" s="17" t="s">
        <v>264</v>
      </c>
      <c r="AH9" s="17" t="s">
        <v>264</v>
      </c>
      <c r="AI9" s="17" t="s">
        <v>264</v>
      </c>
      <c r="AJ9" s="17">
        <v>10</v>
      </c>
      <c r="AK9" s="17"/>
      <c r="AL9" s="27">
        <f t="shared" si="11"/>
        <v>30</v>
      </c>
      <c r="AM9" s="15">
        <f t="shared" si="12"/>
        <v>0</v>
      </c>
      <c r="AN9" s="30"/>
      <c r="AO9" s="29">
        <v>10</v>
      </c>
      <c r="AP9" s="29">
        <v>10</v>
      </c>
      <c r="AQ9" s="29">
        <v>10</v>
      </c>
      <c r="AR9" s="29" t="s">
        <v>264</v>
      </c>
      <c r="AS9" s="29"/>
      <c r="AT9" s="29" t="s">
        <v>264</v>
      </c>
      <c r="AU9" s="29"/>
      <c r="AV9" s="15">
        <f t="shared" si="4"/>
        <v>30</v>
      </c>
      <c r="AW9" s="53">
        <f t="shared" si="5"/>
        <v>0</v>
      </c>
      <c r="AX9" s="17">
        <v>20</v>
      </c>
      <c r="AY9" s="29" t="s">
        <v>264</v>
      </c>
      <c r="AZ9" s="29"/>
      <c r="BA9" s="29"/>
      <c r="BB9" s="29"/>
      <c r="BC9" s="29"/>
      <c r="BD9" s="29"/>
      <c r="BE9" s="29"/>
      <c r="BF9" s="40">
        <f t="shared" si="6"/>
        <v>20</v>
      </c>
      <c r="BG9" s="40">
        <f t="shared" si="7"/>
        <v>0</v>
      </c>
      <c r="BH9" s="17"/>
      <c r="BL9" s="28">
        <v>0</v>
      </c>
      <c r="BM9" s="28">
        <v>20</v>
      </c>
      <c r="BP9" s="29"/>
      <c r="BQ9" s="19"/>
      <c r="BR9" s="15">
        <f t="shared" si="0"/>
        <v>20</v>
      </c>
      <c r="BS9" s="53">
        <f t="shared" si="8"/>
        <v>0</v>
      </c>
      <c r="BT9" s="28">
        <v>-10</v>
      </c>
      <c r="BW9" s="53">
        <f t="shared" si="9"/>
        <v>-10</v>
      </c>
      <c r="BX9" s="61">
        <f t="shared" si="10"/>
        <v>210</v>
      </c>
    </row>
    <row r="10" spans="1:76" s="28" customFormat="1" ht="15.75">
      <c r="A10" s="42" t="s">
        <v>55</v>
      </c>
      <c r="B10" s="42" t="s">
        <v>68</v>
      </c>
      <c r="C10" s="28">
        <v>10</v>
      </c>
      <c r="D10" s="28">
        <v>20</v>
      </c>
      <c r="E10" s="12">
        <v>20</v>
      </c>
      <c r="F10" s="15">
        <f t="shared" si="1"/>
        <v>50</v>
      </c>
      <c r="G10" s="28">
        <v>20</v>
      </c>
      <c r="H10" s="28">
        <v>20</v>
      </c>
      <c r="I10" s="28">
        <v>30</v>
      </c>
      <c r="J10" s="28">
        <v>30</v>
      </c>
      <c r="N10" s="28">
        <v>20</v>
      </c>
      <c r="P10" s="28">
        <v>20</v>
      </c>
      <c r="S10" s="28" t="s">
        <v>264</v>
      </c>
      <c r="T10" s="28" t="s">
        <v>264</v>
      </c>
      <c r="U10" s="28" t="s">
        <v>264</v>
      </c>
      <c r="V10" s="28">
        <v>10</v>
      </c>
      <c r="X10" s="28" t="s">
        <v>264</v>
      </c>
      <c r="AA10" s="28">
        <v>10</v>
      </c>
      <c r="AD10" s="53">
        <f t="shared" si="2"/>
        <v>160</v>
      </c>
      <c r="AE10" s="53">
        <f t="shared" si="3"/>
        <v>0</v>
      </c>
      <c r="AF10" s="17">
        <v>20</v>
      </c>
      <c r="AG10" s="17">
        <v>20</v>
      </c>
      <c r="AH10" s="17"/>
      <c r="AI10" s="17">
        <v>10</v>
      </c>
      <c r="AJ10" s="17"/>
      <c r="AK10" s="17"/>
      <c r="AL10" s="27">
        <f t="shared" si="11"/>
        <v>50</v>
      </c>
      <c r="AM10" s="15">
        <f t="shared" si="12"/>
        <v>0</v>
      </c>
      <c r="AN10" s="30">
        <v>10</v>
      </c>
      <c r="AO10" s="29">
        <v>10</v>
      </c>
      <c r="AP10" s="29" t="s">
        <v>264</v>
      </c>
      <c r="AQ10" s="29"/>
      <c r="AR10" s="29" t="s">
        <v>264</v>
      </c>
      <c r="AS10" s="29">
        <v>15</v>
      </c>
      <c r="AT10" s="29" t="s">
        <v>264</v>
      </c>
      <c r="AU10" s="29"/>
      <c r="AV10" s="15">
        <f t="shared" si="4"/>
        <v>35</v>
      </c>
      <c r="AW10" s="53">
        <f t="shared" si="5"/>
        <v>0</v>
      </c>
      <c r="AX10" s="17"/>
      <c r="AY10" s="29" t="s">
        <v>264</v>
      </c>
      <c r="AZ10" s="29"/>
      <c r="BA10" s="29">
        <v>20</v>
      </c>
      <c r="BB10" s="29"/>
      <c r="BC10" s="29">
        <v>20</v>
      </c>
      <c r="BD10" s="29"/>
      <c r="BE10" s="29"/>
      <c r="BF10" s="40">
        <f t="shared" si="6"/>
        <v>40</v>
      </c>
      <c r="BG10" s="40">
        <f t="shared" si="7"/>
        <v>0</v>
      </c>
      <c r="BH10" s="17">
        <v>20</v>
      </c>
      <c r="BJ10" s="28">
        <v>20</v>
      </c>
      <c r="BP10" s="29"/>
      <c r="BQ10" s="19">
        <v>10</v>
      </c>
      <c r="BR10" s="15">
        <f t="shared" si="0"/>
        <v>50</v>
      </c>
      <c r="BS10" s="53">
        <f t="shared" si="8"/>
        <v>0</v>
      </c>
      <c r="BU10" s="28">
        <v>5</v>
      </c>
      <c r="BV10" s="28">
        <v>20</v>
      </c>
      <c r="BW10" s="53">
        <f t="shared" si="9"/>
        <v>25</v>
      </c>
      <c r="BX10" s="61">
        <f t="shared" si="10"/>
        <v>420</v>
      </c>
    </row>
    <row r="11" spans="1:76" s="28" customFormat="1" ht="15.75">
      <c r="A11" s="47" t="s">
        <v>280</v>
      </c>
      <c r="B11" s="47" t="s">
        <v>301</v>
      </c>
      <c r="C11" s="29"/>
      <c r="E11" s="28">
        <v>20</v>
      </c>
      <c r="F11" s="15">
        <f t="shared" si="1"/>
        <v>20</v>
      </c>
      <c r="P11" s="28" t="s">
        <v>264</v>
      </c>
      <c r="S11" s="28" t="s">
        <v>264</v>
      </c>
      <c r="T11" s="28" t="s">
        <v>264</v>
      </c>
      <c r="U11" s="28" t="s">
        <v>264</v>
      </c>
      <c r="X11" s="28" t="s">
        <v>264</v>
      </c>
      <c r="AD11" s="53">
        <f t="shared" si="2"/>
        <v>0</v>
      </c>
      <c r="AE11" s="53">
        <f>IF(AD11&lt;80,80-AD11,0)</f>
        <v>80</v>
      </c>
      <c r="AF11" s="17"/>
      <c r="AG11" s="17" t="s">
        <v>264</v>
      </c>
      <c r="AH11" s="17" t="s">
        <v>264</v>
      </c>
      <c r="AI11" s="17">
        <v>10</v>
      </c>
      <c r="AJ11" s="17"/>
      <c r="AK11" s="17"/>
      <c r="AL11" s="27">
        <f t="shared" si="11"/>
        <v>10</v>
      </c>
      <c r="AM11" s="15">
        <f t="shared" si="12"/>
        <v>0</v>
      </c>
      <c r="AN11" s="30"/>
      <c r="AO11" s="29"/>
      <c r="AP11" s="29" t="s">
        <v>264</v>
      </c>
      <c r="AQ11" s="29">
        <v>10</v>
      </c>
      <c r="AR11" s="29" t="s">
        <v>264</v>
      </c>
      <c r="AS11" s="29"/>
      <c r="AT11" s="29" t="s">
        <v>264</v>
      </c>
      <c r="AU11" s="29"/>
      <c r="AV11" s="15">
        <f t="shared" si="4"/>
        <v>10</v>
      </c>
      <c r="AW11" s="53">
        <f t="shared" si="5"/>
        <v>20</v>
      </c>
      <c r="AX11" s="17"/>
      <c r="AY11" s="29" t="s">
        <v>264</v>
      </c>
      <c r="AZ11" s="29"/>
      <c r="BA11" s="29"/>
      <c r="BB11" s="29"/>
      <c r="BC11" s="29"/>
      <c r="BD11" s="29"/>
      <c r="BE11" s="29"/>
      <c r="BF11" s="40">
        <f t="shared" si="6"/>
        <v>0</v>
      </c>
      <c r="BG11" s="40">
        <f t="shared" si="7"/>
        <v>20</v>
      </c>
      <c r="BH11" s="17"/>
      <c r="BP11" s="29"/>
      <c r="BQ11" s="19"/>
      <c r="BR11" s="15">
        <f t="shared" si="0"/>
        <v>0</v>
      </c>
      <c r="BS11" s="53">
        <f t="shared" si="8"/>
        <v>20</v>
      </c>
      <c r="BW11" s="53">
        <f t="shared" si="9"/>
        <v>0</v>
      </c>
      <c r="BX11" s="61">
        <f t="shared" si="10"/>
        <v>40</v>
      </c>
    </row>
    <row r="12" spans="1:76" s="28" customFormat="1" ht="15.75">
      <c r="A12" s="47" t="s">
        <v>284</v>
      </c>
      <c r="B12" s="47" t="s">
        <v>306</v>
      </c>
      <c r="C12" s="29">
        <v>10</v>
      </c>
      <c r="F12" s="15">
        <f t="shared" si="1"/>
        <v>10</v>
      </c>
      <c r="P12" s="28" t="s">
        <v>264</v>
      </c>
      <c r="S12" s="28" t="s">
        <v>264</v>
      </c>
      <c r="T12" s="28" t="s">
        <v>264</v>
      </c>
      <c r="U12" s="28" t="s">
        <v>264</v>
      </c>
      <c r="X12" s="28" t="s">
        <v>264</v>
      </c>
      <c r="AD12" s="53">
        <f t="shared" si="2"/>
        <v>0</v>
      </c>
      <c r="AE12" s="53">
        <f t="shared" si="3"/>
        <v>80</v>
      </c>
      <c r="AF12" s="17">
        <v>20</v>
      </c>
      <c r="AG12" s="17" t="s">
        <v>264</v>
      </c>
      <c r="AH12" s="17" t="s">
        <v>264</v>
      </c>
      <c r="AI12" s="17">
        <v>10</v>
      </c>
      <c r="AJ12" s="17"/>
      <c r="AK12" s="17"/>
      <c r="AL12" s="27">
        <f t="shared" si="11"/>
        <v>30</v>
      </c>
      <c r="AM12" s="15">
        <f t="shared" si="12"/>
        <v>0</v>
      </c>
      <c r="AN12" s="30"/>
      <c r="AO12" s="29"/>
      <c r="AP12" s="29" t="s">
        <v>264</v>
      </c>
      <c r="AQ12" s="29"/>
      <c r="AR12" s="29" t="s">
        <v>264</v>
      </c>
      <c r="AS12" s="29"/>
      <c r="AT12" s="29" t="s">
        <v>264</v>
      </c>
      <c r="AU12" s="29"/>
      <c r="AV12" s="15">
        <f t="shared" si="4"/>
        <v>0</v>
      </c>
      <c r="AW12" s="53">
        <f t="shared" si="5"/>
        <v>30</v>
      </c>
      <c r="AX12" s="17"/>
      <c r="AY12" s="29" t="s">
        <v>264</v>
      </c>
      <c r="AZ12" s="29"/>
      <c r="BA12" s="29"/>
      <c r="BB12" s="29"/>
      <c r="BC12" s="29"/>
      <c r="BD12" s="29"/>
      <c r="BE12" s="29"/>
      <c r="BF12" s="40">
        <f t="shared" si="6"/>
        <v>0</v>
      </c>
      <c r="BG12" s="40">
        <f t="shared" si="7"/>
        <v>20</v>
      </c>
      <c r="BH12" s="17"/>
      <c r="BP12" s="29"/>
      <c r="BQ12" s="19"/>
      <c r="BR12" s="15">
        <f t="shared" si="0"/>
        <v>0</v>
      </c>
      <c r="BS12" s="53">
        <f t="shared" si="8"/>
        <v>20</v>
      </c>
      <c r="BW12" s="53">
        <f t="shared" si="9"/>
        <v>0</v>
      </c>
      <c r="BX12" s="61">
        <f t="shared" si="10"/>
        <v>40</v>
      </c>
    </row>
    <row r="13" spans="1:76" s="28" customFormat="1" ht="15.75">
      <c r="A13" s="42" t="s">
        <v>58</v>
      </c>
      <c r="B13" s="42" t="s">
        <v>71</v>
      </c>
      <c r="D13" s="28">
        <v>20</v>
      </c>
      <c r="E13" s="28">
        <v>20</v>
      </c>
      <c r="F13" s="15">
        <f t="shared" si="1"/>
        <v>40</v>
      </c>
      <c r="P13" s="28" t="s">
        <v>264</v>
      </c>
      <c r="S13" s="28">
        <v>20</v>
      </c>
      <c r="T13" s="28">
        <v>20</v>
      </c>
      <c r="U13" s="28" t="s">
        <v>264</v>
      </c>
      <c r="X13" s="28">
        <v>40</v>
      </c>
      <c r="AD13" s="53">
        <f t="shared" si="2"/>
        <v>80</v>
      </c>
      <c r="AE13" s="53">
        <f t="shared" si="3"/>
        <v>0</v>
      </c>
      <c r="AF13" s="17"/>
      <c r="AG13" s="17" t="s">
        <v>264</v>
      </c>
      <c r="AH13" s="17">
        <v>10</v>
      </c>
      <c r="AI13" s="17" t="s">
        <v>264</v>
      </c>
      <c r="AJ13" s="17"/>
      <c r="AK13" s="17"/>
      <c r="AL13" s="27">
        <f t="shared" si="11"/>
        <v>10</v>
      </c>
      <c r="AM13" s="15">
        <f t="shared" si="12"/>
        <v>0</v>
      </c>
      <c r="AN13" s="30"/>
      <c r="AO13" s="29"/>
      <c r="AP13" s="29">
        <v>10</v>
      </c>
      <c r="AQ13" s="29"/>
      <c r="AR13" s="29">
        <v>10</v>
      </c>
      <c r="AS13" s="29">
        <v>15</v>
      </c>
      <c r="AT13" s="29">
        <v>10</v>
      </c>
      <c r="AU13" s="29"/>
      <c r="AV13" s="15">
        <f t="shared" si="4"/>
        <v>45</v>
      </c>
      <c r="AW13" s="53">
        <f t="shared" si="5"/>
        <v>0</v>
      </c>
      <c r="AX13" s="17">
        <v>20</v>
      </c>
      <c r="AY13" s="29" t="s">
        <v>264</v>
      </c>
      <c r="AZ13" s="29"/>
      <c r="BA13" s="29"/>
      <c r="BB13" s="29"/>
      <c r="BC13" s="29"/>
      <c r="BD13" s="29"/>
      <c r="BE13" s="29">
        <v>20</v>
      </c>
      <c r="BF13" s="40">
        <f t="shared" si="6"/>
        <v>40</v>
      </c>
      <c r="BG13" s="40">
        <f t="shared" si="7"/>
        <v>0</v>
      </c>
      <c r="BH13" s="17"/>
      <c r="BN13" s="28">
        <v>40</v>
      </c>
      <c r="BP13" s="29"/>
      <c r="BQ13" s="19">
        <v>20</v>
      </c>
      <c r="BR13" s="15">
        <f t="shared" si="0"/>
        <v>60</v>
      </c>
      <c r="BS13" s="53">
        <f t="shared" si="8"/>
        <v>0</v>
      </c>
      <c r="BU13" s="28">
        <v>5</v>
      </c>
      <c r="BV13" s="28">
        <v>5</v>
      </c>
      <c r="BW13" s="53">
        <f t="shared" si="9"/>
        <v>10</v>
      </c>
      <c r="BX13" s="61">
        <f t="shared" si="10"/>
        <v>305</v>
      </c>
    </row>
    <row r="14" spans="1:76" s="28" customFormat="1" ht="15.75">
      <c r="A14" s="42" t="s">
        <v>109</v>
      </c>
      <c r="B14" s="42" t="s">
        <v>77</v>
      </c>
      <c r="F14" s="15">
        <f t="shared" si="1"/>
        <v>0</v>
      </c>
      <c r="K14" s="28">
        <v>20</v>
      </c>
      <c r="P14" s="28" t="s">
        <v>264</v>
      </c>
      <c r="S14" s="28" t="s">
        <v>264</v>
      </c>
      <c r="T14" s="28" t="s">
        <v>264</v>
      </c>
      <c r="U14" s="28" t="s">
        <v>264</v>
      </c>
      <c r="X14" s="28" t="s">
        <v>264</v>
      </c>
      <c r="AD14" s="53">
        <f t="shared" si="2"/>
        <v>20</v>
      </c>
      <c r="AE14" s="53">
        <f t="shared" si="3"/>
        <v>60</v>
      </c>
      <c r="AF14" s="17"/>
      <c r="AG14" s="17" t="s">
        <v>264</v>
      </c>
      <c r="AH14" s="17" t="s">
        <v>264</v>
      </c>
      <c r="AI14" s="17" t="s">
        <v>264</v>
      </c>
      <c r="AJ14" s="17"/>
      <c r="AK14" s="17">
        <v>5</v>
      </c>
      <c r="AL14" s="27">
        <f t="shared" si="11"/>
        <v>5</v>
      </c>
      <c r="AM14" s="15">
        <f t="shared" si="12"/>
        <v>5</v>
      </c>
      <c r="AN14" s="30"/>
      <c r="AO14" s="29"/>
      <c r="AP14" s="29" t="s">
        <v>264</v>
      </c>
      <c r="AQ14" s="29"/>
      <c r="AR14" s="29" t="s">
        <v>264</v>
      </c>
      <c r="AS14" s="29"/>
      <c r="AT14" s="29" t="s">
        <v>264</v>
      </c>
      <c r="AU14" s="29"/>
      <c r="AV14" s="15">
        <f t="shared" si="4"/>
        <v>0</v>
      </c>
      <c r="AW14" s="53">
        <f t="shared" si="5"/>
        <v>30</v>
      </c>
      <c r="AX14" s="17"/>
      <c r="AY14" s="29" t="s">
        <v>264</v>
      </c>
      <c r="AZ14" s="29"/>
      <c r="BA14" s="29"/>
      <c r="BB14" s="29"/>
      <c r="BC14" s="29"/>
      <c r="BD14" s="29"/>
      <c r="BE14" s="29"/>
      <c r="BF14" s="40">
        <f t="shared" si="6"/>
        <v>0</v>
      </c>
      <c r="BG14" s="40">
        <f t="shared" si="7"/>
        <v>20</v>
      </c>
      <c r="BH14" s="17"/>
      <c r="BP14" s="29"/>
      <c r="BQ14" s="19"/>
      <c r="BR14" s="15">
        <f t="shared" si="0"/>
        <v>0</v>
      </c>
      <c r="BS14" s="53">
        <f t="shared" si="8"/>
        <v>20</v>
      </c>
      <c r="BW14" s="53">
        <f t="shared" si="9"/>
        <v>0</v>
      </c>
      <c r="BX14" s="61">
        <f t="shared" si="10"/>
        <v>25</v>
      </c>
    </row>
    <row r="15" spans="1:76" s="28" customFormat="1" ht="15.75">
      <c r="A15" s="47" t="s">
        <v>85</v>
      </c>
      <c r="B15" s="47" t="s">
        <v>70</v>
      </c>
      <c r="D15" s="28">
        <v>20</v>
      </c>
      <c r="F15" s="15">
        <f t="shared" si="1"/>
        <v>20</v>
      </c>
      <c r="O15" s="28">
        <v>20</v>
      </c>
      <c r="P15" s="28" t="s">
        <v>264</v>
      </c>
      <c r="S15" s="28" t="s">
        <v>264</v>
      </c>
      <c r="T15" s="28" t="s">
        <v>264</v>
      </c>
      <c r="U15" s="28" t="s">
        <v>264</v>
      </c>
      <c r="X15" s="28" t="s">
        <v>264</v>
      </c>
      <c r="AD15" s="53">
        <f t="shared" si="2"/>
        <v>20</v>
      </c>
      <c r="AE15" s="53">
        <f>IF(AD15&lt;80,80-AD15,0)</f>
        <v>60</v>
      </c>
      <c r="AF15" s="17"/>
      <c r="AG15" s="17" t="s">
        <v>264</v>
      </c>
      <c r="AH15" s="17" t="s">
        <v>264</v>
      </c>
      <c r="AI15" s="17" t="s">
        <v>264</v>
      </c>
      <c r="AJ15" s="17"/>
      <c r="AK15" s="17"/>
      <c r="AL15" s="27">
        <f t="shared" si="11"/>
        <v>0</v>
      </c>
      <c r="AM15" s="15">
        <f t="shared" si="12"/>
        <v>10</v>
      </c>
      <c r="AN15" s="30"/>
      <c r="AO15" s="29"/>
      <c r="AP15" s="29"/>
      <c r="AQ15" s="29">
        <v>10</v>
      </c>
      <c r="AR15" s="29" t="s">
        <v>264</v>
      </c>
      <c r="AS15" s="29"/>
      <c r="AT15" s="29" t="s">
        <v>264</v>
      </c>
      <c r="AU15" s="29"/>
      <c r="AV15" s="15">
        <f t="shared" si="4"/>
        <v>10</v>
      </c>
      <c r="AW15" s="53">
        <f t="shared" si="5"/>
        <v>20</v>
      </c>
      <c r="AX15" s="17"/>
      <c r="AY15" s="29" t="s">
        <v>264</v>
      </c>
      <c r="AZ15" s="29"/>
      <c r="BA15" s="29"/>
      <c r="BB15" s="29"/>
      <c r="BC15" s="29"/>
      <c r="BD15" s="29"/>
      <c r="BE15" s="29"/>
      <c r="BF15" s="40">
        <f t="shared" si="6"/>
        <v>0</v>
      </c>
      <c r="BG15" s="40">
        <f t="shared" si="7"/>
        <v>20</v>
      </c>
      <c r="BH15" s="17"/>
      <c r="BP15" s="29"/>
      <c r="BQ15" s="19"/>
      <c r="BR15" s="15">
        <f t="shared" si="0"/>
        <v>0</v>
      </c>
      <c r="BS15" s="53">
        <f t="shared" si="8"/>
        <v>20</v>
      </c>
      <c r="BW15" s="53">
        <f t="shared" si="9"/>
        <v>0</v>
      </c>
      <c r="BX15" s="61">
        <f t="shared" si="10"/>
        <v>50</v>
      </c>
    </row>
    <row r="16" spans="1:76" s="28" customFormat="1" ht="15.75">
      <c r="A16" s="47" t="s">
        <v>281</v>
      </c>
      <c r="B16" s="47" t="s">
        <v>303</v>
      </c>
      <c r="C16" s="29">
        <v>10</v>
      </c>
      <c r="D16" s="28">
        <v>20</v>
      </c>
      <c r="E16" s="28">
        <v>20</v>
      </c>
      <c r="F16" s="15">
        <f t="shared" si="1"/>
        <v>50</v>
      </c>
      <c r="G16" s="28">
        <v>20</v>
      </c>
      <c r="H16" s="28">
        <v>20</v>
      </c>
      <c r="I16" s="28">
        <v>30</v>
      </c>
      <c r="J16" s="28">
        <v>30</v>
      </c>
      <c r="K16" s="28">
        <v>20</v>
      </c>
      <c r="L16" s="28">
        <v>40</v>
      </c>
      <c r="M16" s="28">
        <v>20</v>
      </c>
      <c r="N16" s="28">
        <v>20</v>
      </c>
      <c r="P16" s="28">
        <v>20</v>
      </c>
      <c r="R16" s="28">
        <v>10</v>
      </c>
      <c r="S16" s="28">
        <v>20</v>
      </c>
      <c r="T16" s="28" t="s">
        <v>264</v>
      </c>
      <c r="U16" s="28">
        <v>40</v>
      </c>
      <c r="V16" s="28">
        <v>10</v>
      </c>
      <c r="W16" s="28">
        <v>40</v>
      </c>
      <c r="X16" s="28">
        <v>40</v>
      </c>
      <c r="Z16" s="28">
        <v>40</v>
      </c>
      <c r="AA16" s="28">
        <v>10</v>
      </c>
      <c r="AD16" s="53">
        <f t="shared" si="2"/>
        <v>430</v>
      </c>
      <c r="AE16" s="53">
        <f t="shared" si="3"/>
        <v>0</v>
      </c>
      <c r="AF16" s="17">
        <v>20</v>
      </c>
      <c r="AG16" s="17" t="s">
        <v>264</v>
      </c>
      <c r="AH16" s="17" t="s">
        <v>264</v>
      </c>
      <c r="AI16" s="17" t="s">
        <v>264</v>
      </c>
      <c r="AJ16" s="17">
        <v>10</v>
      </c>
      <c r="AK16" s="17"/>
      <c r="AL16" s="27">
        <f t="shared" si="11"/>
        <v>30</v>
      </c>
      <c r="AM16" s="15">
        <f t="shared" si="12"/>
        <v>0</v>
      </c>
      <c r="AN16" s="30">
        <v>10</v>
      </c>
      <c r="AO16" s="29">
        <v>10</v>
      </c>
      <c r="AP16" s="29">
        <v>10</v>
      </c>
      <c r="AQ16" s="17">
        <v>10</v>
      </c>
      <c r="AR16" s="17" t="s">
        <v>264</v>
      </c>
      <c r="AS16" s="17"/>
      <c r="AT16" s="29">
        <v>10</v>
      </c>
      <c r="AU16" s="29"/>
      <c r="AV16" s="15">
        <f t="shared" si="4"/>
        <v>50</v>
      </c>
      <c r="AW16" s="53">
        <f t="shared" si="5"/>
        <v>0</v>
      </c>
      <c r="AX16" s="17">
        <v>20</v>
      </c>
      <c r="AY16" s="29" t="s">
        <v>264</v>
      </c>
      <c r="AZ16" s="29"/>
      <c r="BA16" s="29"/>
      <c r="BB16" s="29"/>
      <c r="BC16" s="29"/>
      <c r="BD16" s="29"/>
      <c r="BE16" s="29">
        <v>20</v>
      </c>
      <c r="BF16" s="40">
        <f t="shared" si="6"/>
        <v>40</v>
      </c>
      <c r="BG16" s="40">
        <f t="shared" si="7"/>
        <v>0</v>
      </c>
      <c r="BH16" s="17"/>
      <c r="BN16" s="28">
        <v>40</v>
      </c>
      <c r="BP16" s="71">
        <v>5</v>
      </c>
      <c r="BQ16" s="19">
        <v>50</v>
      </c>
      <c r="BR16" s="15">
        <f t="shared" si="0"/>
        <v>95</v>
      </c>
      <c r="BS16" s="53">
        <f t="shared" si="8"/>
        <v>0</v>
      </c>
      <c r="BU16" s="28">
        <v>10</v>
      </c>
      <c r="BW16" s="53">
        <f t="shared" si="9"/>
        <v>10</v>
      </c>
      <c r="BX16" s="61">
        <f t="shared" si="10"/>
        <v>755</v>
      </c>
    </row>
    <row r="17" spans="1:76" s="28" customFormat="1" ht="15.75">
      <c r="A17" s="42" t="s">
        <v>86</v>
      </c>
      <c r="B17" s="42" t="s">
        <v>95</v>
      </c>
      <c r="E17" s="28">
        <v>20</v>
      </c>
      <c r="F17" s="15">
        <f t="shared" si="1"/>
        <v>20</v>
      </c>
      <c r="P17" s="28" t="s">
        <v>264</v>
      </c>
      <c r="S17" s="28" t="s">
        <v>264</v>
      </c>
      <c r="T17" s="28" t="s">
        <v>264</v>
      </c>
      <c r="U17" s="28" t="s">
        <v>264</v>
      </c>
      <c r="X17" s="28" t="s">
        <v>264</v>
      </c>
      <c r="AD17" s="53">
        <f t="shared" si="2"/>
        <v>0</v>
      </c>
      <c r="AE17" s="53">
        <f t="shared" si="3"/>
        <v>80</v>
      </c>
      <c r="AF17" s="17"/>
      <c r="AG17" s="17" t="s">
        <v>264</v>
      </c>
      <c r="AH17" s="17" t="s">
        <v>264</v>
      </c>
      <c r="AI17" s="17" t="s">
        <v>264</v>
      </c>
      <c r="AJ17" s="17"/>
      <c r="AK17" s="17"/>
      <c r="AL17" s="27">
        <f t="shared" si="11"/>
        <v>0</v>
      </c>
      <c r="AM17" s="15">
        <f t="shared" si="12"/>
        <v>10</v>
      </c>
      <c r="AN17" s="30"/>
      <c r="AO17" s="29"/>
      <c r="AP17" s="29" t="s">
        <v>264</v>
      </c>
      <c r="AQ17" s="29"/>
      <c r="AR17" s="29" t="s">
        <v>264</v>
      </c>
      <c r="AS17" s="29"/>
      <c r="AT17" s="29" t="s">
        <v>264</v>
      </c>
      <c r="AU17" s="29"/>
      <c r="AV17" s="15">
        <f t="shared" si="4"/>
        <v>0</v>
      </c>
      <c r="AW17" s="53">
        <f t="shared" si="5"/>
        <v>30</v>
      </c>
      <c r="AX17" s="17"/>
      <c r="AY17" s="29" t="s">
        <v>264</v>
      </c>
      <c r="AZ17" s="29"/>
      <c r="BA17" s="29"/>
      <c r="BB17" s="29"/>
      <c r="BC17" s="29"/>
      <c r="BD17" s="29"/>
      <c r="BE17" s="29"/>
      <c r="BF17" s="40">
        <f t="shared" si="6"/>
        <v>0</v>
      </c>
      <c r="BG17" s="40">
        <f t="shared" si="7"/>
        <v>20</v>
      </c>
      <c r="BH17" s="17"/>
      <c r="BP17" s="29"/>
      <c r="BQ17" s="19"/>
      <c r="BR17" s="15">
        <f t="shared" si="0"/>
        <v>0</v>
      </c>
      <c r="BS17" s="53">
        <f t="shared" si="8"/>
        <v>20</v>
      </c>
      <c r="BW17" s="53">
        <f t="shared" si="9"/>
        <v>0</v>
      </c>
      <c r="BX17" s="61">
        <f t="shared" si="10"/>
        <v>20</v>
      </c>
    </row>
    <row r="18" spans="1:76" s="28" customFormat="1" ht="15.75">
      <c r="A18" s="42" t="s">
        <v>87</v>
      </c>
      <c r="B18" s="42" t="s">
        <v>96</v>
      </c>
      <c r="D18" s="28">
        <v>20</v>
      </c>
      <c r="F18" s="15">
        <f t="shared" si="1"/>
        <v>20</v>
      </c>
      <c r="J18" s="28">
        <v>30</v>
      </c>
      <c r="M18" s="28">
        <v>20</v>
      </c>
      <c r="O18" s="28">
        <v>20</v>
      </c>
      <c r="S18" s="28" t="s">
        <v>264</v>
      </c>
      <c r="T18" s="28" t="s">
        <v>264</v>
      </c>
      <c r="U18" s="28" t="s">
        <v>264</v>
      </c>
      <c r="X18" s="28" t="s">
        <v>264</v>
      </c>
      <c r="AD18" s="53">
        <f t="shared" si="2"/>
        <v>70</v>
      </c>
      <c r="AE18" s="53">
        <f t="shared" si="3"/>
        <v>10</v>
      </c>
      <c r="AF18" s="17"/>
      <c r="AG18" s="17" t="s">
        <v>264</v>
      </c>
      <c r="AH18" s="17" t="s">
        <v>264</v>
      </c>
      <c r="AI18" s="17" t="s">
        <v>264</v>
      </c>
      <c r="AJ18" s="17"/>
      <c r="AK18" s="17"/>
      <c r="AL18" s="27">
        <f t="shared" si="11"/>
        <v>0</v>
      </c>
      <c r="AM18" s="15">
        <f t="shared" si="12"/>
        <v>10</v>
      </c>
      <c r="AN18" s="30"/>
      <c r="AO18" s="29"/>
      <c r="AP18" s="29" t="s">
        <v>264</v>
      </c>
      <c r="AQ18" s="29"/>
      <c r="AR18" s="29">
        <v>10</v>
      </c>
      <c r="AS18" s="29"/>
      <c r="AT18" s="29" t="s">
        <v>264</v>
      </c>
      <c r="AU18" s="29"/>
      <c r="AV18" s="15">
        <f t="shared" si="4"/>
        <v>10</v>
      </c>
      <c r="AW18" s="53">
        <f t="shared" si="5"/>
        <v>20</v>
      </c>
      <c r="AX18" s="17"/>
      <c r="AY18" s="29" t="s">
        <v>264</v>
      </c>
      <c r="AZ18" s="29"/>
      <c r="BA18" s="29"/>
      <c r="BB18" s="29"/>
      <c r="BC18" s="29"/>
      <c r="BD18" s="29"/>
      <c r="BE18" s="29"/>
      <c r="BF18" s="40">
        <f t="shared" si="6"/>
        <v>0</v>
      </c>
      <c r="BG18" s="40">
        <f t="shared" si="7"/>
        <v>20</v>
      </c>
      <c r="BH18" s="17"/>
      <c r="BP18" s="29"/>
      <c r="BQ18" s="19"/>
      <c r="BR18" s="15">
        <f t="shared" si="0"/>
        <v>0</v>
      </c>
      <c r="BS18" s="53">
        <f t="shared" si="8"/>
        <v>20</v>
      </c>
      <c r="BT18" s="72">
        <v>-5</v>
      </c>
      <c r="BW18" s="53">
        <f t="shared" si="9"/>
        <v>-5</v>
      </c>
      <c r="BX18" s="61">
        <f t="shared" si="10"/>
        <v>95</v>
      </c>
    </row>
    <row r="19" spans="1:76" s="28" customFormat="1" ht="15.75">
      <c r="A19" s="47" t="s">
        <v>266</v>
      </c>
      <c r="B19" s="47" t="s">
        <v>291</v>
      </c>
      <c r="C19" s="29">
        <v>10</v>
      </c>
      <c r="D19" s="28">
        <v>20</v>
      </c>
      <c r="F19" s="15">
        <f t="shared" si="1"/>
        <v>30</v>
      </c>
      <c r="G19" s="28">
        <v>20</v>
      </c>
      <c r="J19" s="28">
        <v>30</v>
      </c>
      <c r="K19" s="28">
        <v>20</v>
      </c>
      <c r="M19" s="28">
        <v>20</v>
      </c>
      <c r="O19" s="28">
        <v>20</v>
      </c>
      <c r="P19" s="28">
        <v>20</v>
      </c>
      <c r="S19" s="28" t="s">
        <v>264</v>
      </c>
      <c r="T19" s="28" t="s">
        <v>264</v>
      </c>
      <c r="U19" s="28" t="s">
        <v>264</v>
      </c>
      <c r="X19" s="28" t="s">
        <v>264</v>
      </c>
      <c r="AA19" s="28">
        <v>10</v>
      </c>
      <c r="AD19" s="53">
        <f t="shared" si="2"/>
        <v>140</v>
      </c>
      <c r="AE19" s="53">
        <f t="shared" si="3"/>
        <v>0</v>
      </c>
      <c r="AF19" s="17">
        <v>20</v>
      </c>
      <c r="AG19" s="17">
        <v>20</v>
      </c>
      <c r="AH19" s="17" t="s">
        <v>264</v>
      </c>
      <c r="AI19" s="17">
        <v>10</v>
      </c>
      <c r="AJ19" s="17">
        <v>10</v>
      </c>
      <c r="AK19" s="17"/>
      <c r="AL19" s="27">
        <f t="shared" si="11"/>
        <v>60</v>
      </c>
      <c r="AM19" s="15">
        <f t="shared" si="12"/>
        <v>0</v>
      </c>
      <c r="AN19" s="30">
        <v>10</v>
      </c>
      <c r="AO19" s="29">
        <v>10</v>
      </c>
      <c r="AP19" s="29">
        <v>10</v>
      </c>
      <c r="AQ19" s="29">
        <v>10</v>
      </c>
      <c r="AR19" s="29"/>
      <c r="AS19" s="29"/>
      <c r="AT19" s="29" t="s">
        <v>264</v>
      </c>
      <c r="AU19" s="29"/>
      <c r="AV19" s="15">
        <f t="shared" si="4"/>
        <v>40</v>
      </c>
      <c r="AW19" s="53">
        <f t="shared" si="5"/>
        <v>0</v>
      </c>
      <c r="AX19" s="17">
        <v>20</v>
      </c>
      <c r="AY19" s="29" t="s">
        <v>264</v>
      </c>
      <c r="AZ19" s="29"/>
      <c r="BA19" s="29"/>
      <c r="BB19" s="29"/>
      <c r="BC19" s="29"/>
      <c r="BD19" s="29"/>
      <c r="BE19" s="29"/>
      <c r="BF19" s="40">
        <f t="shared" si="6"/>
        <v>20</v>
      </c>
      <c r="BG19" s="40">
        <f t="shared" si="7"/>
        <v>0</v>
      </c>
      <c r="BH19" s="17"/>
      <c r="BP19" s="71">
        <v>5</v>
      </c>
      <c r="BQ19" s="19"/>
      <c r="BR19" s="15">
        <f t="shared" si="0"/>
        <v>5</v>
      </c>
      <c r="BS19" s="53">
        <f t="shared" si="8"/>
        <v>15</v>
      </c>
      <c r="BU19" s="28">
        <v>5</v>
      </c>
      <c r="BV19" s="28">
        <v>5</v>
      </c>
      <c r="BW19" s="53">
        <f t="shared" si="9"/>
        <v>10</v>
      </c>
      <c r="BX19" s="61">
        <f t="shared" si="10"/>
        <v>305</v>
      </c>
    </row>
    <row r="20" spans="1:76" s="28" customFormat="1" ht="15.75">
      <c r="A20" s="42" t="s">
        <v>38</v>
      </c>
      <c r="B20" s="42" t="s">
        <v>118</v>
      </c>
      <c r="D20" s="28">
        <v>20</v>
      </c>
      <c r="F20" s="15">
        <f t="shared" si="1"/>
        <v>20</v>
      </c>
      <c r="P20" s="28" t="s">
        <v>264</v>
      </c>
      <c r="S20" s="28" t="s">
        <v>264</v>
      </c>
      <c r="T20" s="28">
        <v>20</v>
      </c>
      <c r="U20" s="28" t="s">
        <v>264</v>
      </c>
      <c r="W20" s="28">
        <v>40</v>
      </c>
      <c r="X20" s="28" t="s">
        <v>264</v>
      </c>
      <c r="AD20" s="53">
        <f t="shared" si="2"/>
        <v>60</v>
      </c>
      <c r="AE20" s="53">
        <f t="shared" si="3"/>
        <v>20</v>
      </c>
      <c r="AF20" s="17"/>
      <c r="AG20" s="17" t="s">
        <v>264</v>
      </c>
      <c r="AH20" s="17" t="s">
        <v>264</v>
      </c>
      <c r="AI20" s="17" t="s">
        <v>264</v>
      </c>
      <c r="AJ20" s="17"/>
      <c r="AK20" s="17"/>
      <c r="AL20" s="27">
        <f t="shared" si="11"/>
        <v>0</v>
      </c>
      <c r="AM20" s="15">
        <f t="shared" si="12"/>
        <v>10</v>
      </c>
      <c r="AN20" s="30"/>
      <c r="AO20" s="29"/>
      <c r="AP20" s="29">
        <v>10</v>
      </c>
      <c r="AQ20" s="29"/>
      <c r="AR20" s="29" t="s">
        <v>264</v>
      </c>
      <c r="AS20" s="29"/>
      <c r="AT20" s="29" t="s">
        <v>264</v>
      </c>
      <c r="AU20" s="29"/>
      <c r="AV20" s="15">
        <f t="shared" si="4"/>
        <v>10</v>
      </c>
      <c r="AW20" s="53">
        <f t="shared" si="5"/>
        <v>20</v>
      </c>
      <c r="AX20" s="17">
        <v>20</v>
      </c>
      <c r="AY20" s="29" t="s">
        <v>264</v>
      </c>
      <c r="AZ20" s="29"/>
      <c r="BA20" s="29"/>
      <c r="BB20" s="29"/>
      <c r="BC20" s="29">
        <v>20</v>
      </c>
      <c r="BD20" s="29"/>
      <c r="BE20" s="29"/>
      <c r="BF20" s="40">
        <f t="shared" si="6"/>
        <v>40</v>
      </c>
      <c r="BG20" s="40">
        <f t="shared" si="7"/>
        <v>0</v>
      </c>
      <c r="BH20" s="17"/>
      <c r="BJ20" s="28">
        <v>20</v>
      </c>
      <c r="BP20" s="29"/>
      <c r="BQ20" s="19"/>
      <c r="BR20" s="15">
        <f t="shared" si="0"/>
        <v>20</v>
      </c>
      <c r="BS20" s="53">
        <f t="shared" si="8"/>
        <v>0</v>
      </c>
      <c r="BT20" s="28">
        <v>-10</v>
      </c>
      <c r="BU20" s="28">
        <v>10</v>
      </c>
      <c r="BW20" s="53">
        <f t="shared" si="9"/>
        <v>0</v>
      </c>
      <c r="BX20" s="61">
        <f t="shared" si="10"/>
        <v>150</v>
      </c>
    </row>
    <row r="21" spans="1:76" s="28" customFormat="1" ht="15.75">
      <c r="A21" s="42" t="s">
        <v>110</v>
      </c>
      <c r="B21" s="42" t="s">
        <v>77</v>
      </c>
      <c r="D21" s="28">
        <v>20</v>
      </c>
      <c r="E21" s="28">
        <v>20</v>
      </c>
      <c r="F21" s="15">
        <f t="shared" si="1"/>
        <v>40</v>
      </c>
      <c r="K21" s="28">
        <v>20</v>
      </c>
      <c r="L21" s="28">
        <v>40</v>
      </c>
      <c r="M21" s="28">
        <v>20</v>
      </c>
      <c r="N21" s="28">
        <v>20</v>
      </c>
      <c r="P21" s="28" t="s">
        <v>264</v>
      </c>
      <c r="R21" s="28">
        <v>10</v>
      </c>
      <c r="S21" s="28" t="s">
        <v>264</v>
      </c>
      <c r="T21" s="28" t="s">
        <v>264</v>
      </c>
      <c r="U21" s="28" t="s">
        <v>264</v>
      </c>
      <c r="W21" s="28">
        <v>40</v>
      </c>
      <c r="X21" s="28" t="s">
        <v>264</v>
      </c>
      <c r="AD21" s="53">
        <f t="shared" si="2"/>
        <v>150</v>
      </c>
      <c r="AE21" s="53">
        <f t="shared" si="3"/>
        <v>0</v>
      </c>
      <c r="AF21" s="17">
        <v>20</v>
      </c>
      <c r="AG21" s="17" t="s">
        <v>264</v>
      </c>
      <c r="AH21" s="17" t="s">
        <v>264</v>
      </c>
      <c r="AI21" s="17" t="s">
        <v>264</v>
      </c>
      <c r="AJ21" s="17">
        <v>10</v>
      </c>
      <c r="AK21" s="17"/>
      <c r="AL21" s="27">
        <f t="shared" si="11"/>
        <v>30</v>
      </c>
      <c r="AM21" s="15">
        <f t="shared" si="12"/>
        <v>0</v>
      </c>
      <c r="AN21" s="30"/>
      <c r="AO21" s="29">
        <v>10</v>
      </c>
      <c r="AP21" s="29" t="s">
        <v>264</v>
      </c>
      <c r="AQ21" s="29">
        <v>10</v>
      </c>
      <c r="AR21" s="29" t="s">
        <v>264</v>
      </c>
      <c r="AS21" s="29"/>
      <c r="AT21" s="29"/>
      <c r="AU21" s="29"/>
      <c r="AV21" s="15">
        <f t="shared" si="4"/>
        <v>20</v>
      </c>
      <c r="AW21" s="53">
        <f t="shared" si="5"/>
        <v>10</v>
      </c>
      <c r="AX21" s="17"/>
      <c r="AY21" s="29" t="s">
        <v>264</v>
      </c>
      <c r="AZ21" s="29"/>
      <c r="BA21" s="29"/>
      <c r="BB21" s="29"/>
      <c r="BC21" s="29"/>
      <c r="BD21" s="29"/>
      <c r="BE21" s="29">
        <v>20</v>
      </c>
      <c r="BF21" s="40">
        <f t="shared" si="6"/>
        <v>20</v>
      </c>
      <c r="BG21" s="40">
        <f t="shared" si="7"/>
        <v>0</v>
      </c>
      <c r="BH21" s="17"/>
      <c r="BN21" s="28">
        <v>40</v>
      </c>
      <c r="BP21" s="29"/>
      <c r="BQ21" s="19">
        <v>40</v>
      </c>
      <c r="BR21" s="15">
        <f t="shared" si="0"/>
        <v>80</v>
      </c>
      <c r="BS21" s="53">
        <f t="shared" si="8"/>
        <v>0</v>
      </c>
      <c r="BT21" s="28">
        <v>-5</v>
      </c>
      <c r="BU21" s="28">
        <v>15</v>
      </c>
      <c r="BW21" s="53">
        <f t="shared" si="9"/>
        <v>10</v>
      </c>
      <c r="BX21" s="61">
        <f t="shared" si="10"/>
        <v>390</v>
      </c>
    </row>
    <row r="22" spans="1:76" s="28" customFormat="1" ht="15.75">
      <c r="A22" s="47" t="s">
        <v>271</v>
      </c>
      <c r="B22" s="47" t="s">
        <v>294</v>
      </c>
      <c r="C22" s="28">
        <v>10</v>
      </c>
      <c r="D22" s="28">
        <v>20</v>
      </c>
      <c r="E22" s="28">
        <v>20</v>
      </c>
      <c r="F22" s="15">
        <f t="shared" si="1"/>
        <v>50</v>
      </c>
      <c r="K22" s="28">
        <v>20</v>
      </c>
      <c r="L22" s="28">
        <v>40</v>
      </c>
      <c r="M22" s="28">
        <v>20</v>
      </c>
      <c r="P22" s="28">
        <v>20</v>
      </c>
      <c r="S22" s="28">
        <v>20</v>
      </c>
      <c r="T22" s="28">
        <v>20</v>
      </c>
      <c r="U22" s="28" t="s">
        <v>264</v>
      </c>
      <c r="V22" s="28">
        <v>10</v>
      </c>
      <c r="X22" s="28" t="s">
        <v>264</v>
      </c>
      <c r="AA22" s="28">
        <v>10</v>
      </c>
      <c r="AD22" s="53">
        <f t="shared" si="2"/>
        <v>160</v>
      </c>
      <c r="AE22" s="53">
        <f t="shared" si="3"/>
        <v>0</v>
      </c>
      <c r="AF22" s="17">
        <v>20</v>
      </c>
      <c r="AG22" s="17" t="s">
        <v>264</v>
      </c>
      <c r="AH22" s="17" t="s">
        <v>264</v>
      </c>
      <c r="AI22" s="17">
        <v>10</v>
      </c>
      <c r="AJ22" s="17"/>
      <c r="AK22" s="17"/>
      <c r="AL22" s="27">
        <f t="shared" si="11"/>
        <v>30</v>
      </c>
      <c r="AM22" s="15">
        <f t="shared" si="12"/>
        <v>0</v>
      </c>
      <c r="AN22" s="30"/>
      <c r="AO22" s="29"/>
      <c r="AP22" s="29">
        <v>10</v>
      </c>
      <c r="AQ22" s="29"/>
      <c r="AR22" s="29">
        <v>10</v>
      </c>
      <c r="AS22" s="29"/>
      <c r="AT22" s="29">
        <v>10</v>
      </c>
      <c r="AU22" s="29"/>
      <c r="AV22" s="15">
        <f t="shared" si="4"/>
        <v>30</v>
      </c>
      <c r="AW22" s="53">
        <f t="shared" si="5"/>
        <v>0</v>
      </c>
      <c r="AX22" s="17">
        <v>20</v>
      </c>
      <c r="AY22" s="29" t="s">
        <v>264</v>
      </c>
      <c r="AZ22" s="29"/>
      <c r="BA22" s="29"/>
      <c r="BB22" s="29"/>
      <c r="BC22" s="29"/>
      <c r="BD22" s="29"/>
      <c r="BE22" s="29">
        <v>20</v>
      </c>
      <c r="BF22" s="40">
        <f t="shared" si="6"/>
        <v>40</v>
      </c>
      <c r="BG22" s="40">
        <f t="shared" si="7"/>
        <v>0</v>
      </c>
      <c r="BH22" s="17"/>
      <c r="BN22" s="28">
        <v>40</v>
      </c>
      <c r="BP22" s="29"/>
      <c r="BQ22" s="19"/>
      <c r="BR22" s="15">
        <f t="shared" si="0"/>
        <v>40</v>
      </c>
      <c r="BS22" s="53">
        <f t="shared" si="8"/>
        <v>0</v>
      </c>
      <c r="BU22" s="28">
        <v>10</v>
      </c>
      <c r="BW22" s="53">
        <f t="shared" si="9"/>
        <v>10</v>
      </c>
      <c r="BX22" s="61">
        <f t="shared" si="10"/>
        <v>360</v>
      </c>
    </row>
    <row r="23" spans="1:76" s="28" customFormat="1" ht="15.75">
      <c r="A23" s="47" t="s">
        <v>270</v>
      </c>
      <c r="B23" s="47" t="s">
        <v>119</v>
      </c>
      <c r="C23" s="29">
        <v>10</v>
      </c>
      <c r="D23" s="28">
        <v>20</v>
      </c>
      <c r="E23" s="28">
        <v>20</v>
      </c>
      <c r="F23" s="15">
        <f t="shared" si="1"/>
        <v>50</v>
      </c>
      <c r="G23" s="28">
        <v>20</v>
      </c>
      <c r="J23" s="28">
        <v>30</v>
      </c>
      <c r="K23" s="28">
        <v>20</v>
      </c>
      <c r="M23" s="28">
        <v>20</v>
      </c>
      <c r="N23" s="28">
        <v>20</v>
      </c>
      <c r="O23" s="28">
        <v>20</v>
      </c>
      <c r="P23" s="28" t="s">
        <v>264</v>
      </c>
      <c r="R23" s="28">
        <v>10</v>
      </c>
      <c r="S23" s="28" t="s">
        <v>264</v>
      </c>
      <c r="T23" s="28" t="s">
        <v>264</v>
      </c>
      <c r="U23" s="28" t="s">
        <v>264</v>
      </c>
      <c r="V23" s="28">
        <v>10</v>
      </c>
      <c r="X23" s="28" t="s">
        <v>264</v>
      </c>
      <c r="Z23" s="28">
        <v>40</v>
      </c>
      <c r="AA23" s="28">
        <v>10</v>
      </c>
      <c r="AD23" s="53">
        <f t="shared" si="2"/>
        <v>200</v>
      </c>
      <c r="AE23" s="53">
        <f t="shared" si="3"/>
        <v>0</v>
      </c>
      <c r="AF23" s="17">
        <v>20</v>
      </c>
      <c r="AG23" s="17" t="s">
        <v>264</v>
      </c>
      <c r="AH23" s="17">
        <v>10</v>
      </c>
      <c r="AI23" s="17" t="s">
        <v>264</v>
      </c>
      <c r="AJ23" s="17">
        <v>10</v>
      </c>
      <c r="AK23" s="17"/>
      <c r="AL23" s="27">
        <f t="shared" si="11"/>
        <v>40</v>
      </c>
      <c r="AM23" s="15">
        <f t="shared" si="12"/>
        <v>0</v>
      </c>
      <c r="AN23" s="30">
        <v>10</v>
      </c>
      <c r="AO23" s="29"/>
      <c r="AP23" s="29">
        <v>10</v>
      </c>
      <c r="AQ23" s="29"/>
      <c r="AR23" s="29">
        <v>10</v>
      </c>
      <c r="AS23" s="29"/>
      <c r="AT23" s="29">
        <v>10</v>
      </c>
      <c r="AU23" s="29"/>
      <c r="AV23" s="15">
        <f t="shared" si="4"/>
        <v>40</v>
      </c>
      <c r="AW23" s="53">
        <f t="shared" si="5"/>
        <v>0</v>
      </c>
      <c r="AX23" s="17">
        <v>20</v>
      </c>
      <c r="AY23" s="29" t="s">
        <v>264</v>
      </c>
      <c r="AZ23" s="29"/>
      <c r="BA23" s="29"/>
      <c r="BB23" s="29"/>
      <c r="BC23" s="29"/>
      <c r="BD23" s="29"/>
      <c r="BE23" s="29"/>
      <c r="BF23" s="40">
        <f t="shared" si="6"/>
        <v>20</v>
      </c>
      <c r="BG23" s="40">
        <f t="shared" si="7"/>
        <v>0</v>
      </c>
      <c r="BH23" s="17"/>
      <c r="BN23" s="28">
        <v>40</v>
      </c>
      <c r="BP23" s="29"/>
      <c r="BQ23" s="19">
        <v>20</v>
      </c>
      <c r="BR23" s="15">
        <f t="shared" si="0"/>
        <v>60</v>
      </c>
      <c r="BS23" s="53">
        <f t="shared" si="8"/>
        <v>0</v>
      </c>
      <c r="BU23" s="28">
        <v>5</v>
      </c>
      <c r="BV23" s="28">
        <v>20</v>
      </c>
      <c r="BW23" s="53">
        <f t="shared" si="9"/>
        <v>25</v>
      </c>
      <c r="BX23" s="61">
        <f t="shared" si="10"/>
        <v>455</v>
      </c>
    </row>
    <row r="24" spans="1:76" s="28" customFormat="1" ht="15.75">
      <c r="A24" s="42" t="s">
        <v>92</v>
      </c>
      <c r="B24" s="42" t="s">
        <v>251</v>
      </c>
      <c r="F24" s="15">
        <f t="shared" si="1"/>
        <v>0</v>
      </c>
      <c r="P24" s="28" t="s">
        <v>264</v>
      </c>
      <c r="S24" s="28" t="s">
        <v>264</v>
      </c>
      <c r="T24" s="28" t="s">
        <v>264</v>
      </c>
      <c r="U24" s="28" t="s">
        <v>264</v>
      </c>
      <c r="X24" s="28" t="s">
        <v>264</v>
      </c>
      <c r="AD24" s="53">
        <f t="shared" si="2"/>
        <v>0</v>
      </c>
      <c r="AE24" s="53">
        <f>IF(AD24&lt;80,80-AD24,0)</f>
        <v>80</v>
      </c>
      <c r="AF24" s="17"/>
      <c r="AG24" s="17" t="s">
        <v>264</v>
      </c>
      <c r="AH24" s="17" t="s">
        <v>264</v>
      </c>
      <c r="AI24" s="17" t="s">
        <v>264</v>
      </c>
      <c r="AJ24" s="17"/>
      <c r="AK24" s="17"/>
      <c r="AL24" s="27">
        <f t="shared" si="11"/>
        <v>0</v>
      </c>
      <c r="AM24" s="15">
        <f t="shared" si="12"/>
        <v>10</v>
      </c>
      <c r="AN24" s="30"/>
      <c r="AO24" s="29"/>
      <c r="AP24" s="29" t="s">
        <v>264</v>
      </c>
      <c r="AQ24" s="29"/>
      <c r="AR24" s="29" t="s">
        <v>264</v>
      </c>
      <c r="AS24" s="29"/>
      <c r="AT24" s="29" t="s">
        <v>264</v>
      </c>
      <c r="AU24" s="29"/>
      <c r="AV24" s="15">
        <f t="shared" si="4"/>
        <v>0</v>
      </c>
      <c r="AW24" s="53">
        <f t="shared" si="5"/>
        <v>30</v>
      </c>
      <c r="AX24" s="17"/>
      <c r="AY24" s="29" t="s">
        <v>264</v>
      </c>
      <c r="AZ24" s="29"/>
      <c r="BA24" s="29"/>
      <c r="BB24" s="29"/>
      <c r="BC24" s="29"/>
      <c r="BD24" s="29"/>
      <c r="BE24" s="29"/>
      <c r="BF24" s="40">
        <f t="shared" si="6"/>
        <v>0</v>
      </c>
      <c r="BG24" s="40">
        <f t="shared" si="7"/>
        <v>20</v>
      </c>
      <c r="BH24" s="17"/>
      <c r="BP24" s="29"/>
      <c r="BQ24" s="19"/>
      <c r="BR24" s="15">
        <f t="shared" si="0"/>
        <v>0</v>
      </c>
      <c r="BS24" s="53">
        <f t="shared" si="8"/>
        <v>20</v>
      </c>
      <c r="BW24" s="53">
        <f t="shared" si="9"/>
        <v>0</v>
      </c>
      <c r="BX24" s="61">
        <f t="shared" si="10"/>
        <v>0</v>
      </c>
    </row>
    <row r="25" spans="1:76" s="28" customFormat="1" ht="15.75">
      <c r="A25" s="42" t="s">
        <v>59</v>
      </c>
      <c r="B25" s="42" t="s">
        <v>72</v>
      </c>
      <c r="D25" s="28">
        <v>20</v>
      </c>
      <c r="F25" s="15">
        <f t="shared" si="1"/>
        <v>20</v>
      </c>
      <c r="I25" s="28">
        <v>30</v>
      </c>
      <c r="K25" s="28">
        <v>0</v>
      </c>
      <c r="O25" s="28">
        <v>20</v>
      </c>
      <c r="P25" s="28" t="s">
        <v>264</v>
      </c>
      <c r="S25" s="28">
        <v>20</v>
      </c>
      <c r="T25" s="28" t="s">
        <v>264</v>
      </c>
      <c r="U25" s="28" t="s">
        <v>264</v>
      </c>
      <c r="X25" s="28" t="s">
        <v>264</v>
      </c>
      <c r="AD25" s="53">
        <f t="shared" si="2"/>
        <v>70</v>
      </c>
      <c r="AE25" s="53">
        <f t="shared" si="3"/>
        <v>10</v>
      </c>
      <c r="AF25" s="17">
        <v>20</v>
      </c>
      <c r="AG25" s="17">
        <v>0</v>
      </c>
      <c r="AH25" s="17" t="s">
        <v>264</v>
      </c>
      <c r="AI25" s="17" t="s">
        <v>264</v>
      </c>
      <c r="AJ25" s="17"/>
      <c r="AK25" s="17"/>
      <c r="AL25" s="27">
        <f t="shared" si="11"/>
        <v>20</v>
      </c>
      <c r="AM25" s="15">
        <f t="shared" si="12"/>
        <v>0</v>
      </c>
      <c r="AN25" s="30"/>
      <c r="AO25" s="29"/>
      <c r="AP25" s="29">
        <v>10</v>
      </c>
      <c r="AQ25" s="29"/>
      <c r="AR25" s="29">
        <v>10</v>
      </c>
      <c r="AS25" s="29"/>
      <c r="AT25" s="29" t="s">
        <v>264</v>
      </c>
      <c r="AU25" s="29"/>
      <c r="AV25" s="15">
        <f t="shared" si="4"/>
        <v>20</v>
      </c>
      <c r="AW25" s="53">
        <f t="shared" si="5"/>
        <v>10</v>
      </c>
      <c r="AX25" s="17">
        <v>20</v>
      </c>
      <c r="AY25" s="29" t="s">
        <v>264</v>
      </c>
      <c r="AZ25" s="29"/>
      <c r="BA25" s="29"/>
      <c r="BB25" s="29"/>
      <c r="BC25" s="29"/>
      <c r="BD25" s="29"/>
      <c r="BE25" s="29"/>
      <c r="BF25" s="40">
        <f t="shared" si="6"/>
        <v>20</v>
      </c>
      <c r="BG25" s="40">
        <f t="shared" si="7"/>
        <v>0</v>
      </c>
      <c r="BH25" s="17"/>
      <c r="BP25" s="29"/>
      <c r="BQ25" s="19"/>
      <c r="BR25" s="15">
        <f t="shared" si="0"/>
        <v>0</v>
      </c>
      <c r="BS25" s="53">
        <f t="shared" si="8"/>
        <v>20</v>
      </c>
      <c r="BU25" s="28">
        <v>5</v>
      </c>
      <c r="BW25" s="53">
        <f t="shared" si="9"/>
        <v>5</v>
      </c>
      <c r="BX25" s="61">
        <f t="shared" si="10"/>
        <v>155</v>
      </c>
    </row>
    <row r="26" spans="1:76" s="28" customFormat="1" ht="15.75">
      <c r="A26" s="42" t="s">
        <v>60</v>
      </c>
      <c r="B26" s="42" t="s">
        <v>73</v>
      </c>
      <c r="D26" s="28">
        <v>20</v>
      </c>
      <c r="E26" s="28">
        <v>20</v>
      </c>
      <c r="F26" s="15">
        <f t="shared" si="1"/>
        <v>40</v>
      </c>
      <c r="P26" s="28" t="s">
        <v>264</v>
      </c>
      <c r="S26" s="28" t="s">
        <v>264</v>
      </c>
      <c r="T26" s="28" t="s">
        <v>264</v>
      </c>
      <c r="U26" s="28" t="s">
        <v>264</v>
      </c>
      <c r="X26" s="28">
        <v>40</v>
      </c>
      <c r="Y26" s="28">
        <v>20</v>
      </c>
      <c r="Z26" s="28">
        <v>40</v>
      </c>
      <c r="AD26" s="53">
        <f t="shared" si="2"/>
        <v>100</v>
      </c>
      <c r="AE26" s="53">
        <f t="shared" si="3"/>
        <v>0</v>
      </c>
      <c r="AF26" s="17"/>
      <c r="AG26" s="17" t="s">
        <v>264</v>
      </c>
      <c r="AH26" s="17" t="s">
        <v>264</v>
      </c>
      <c r="AI26" s="17" t="s">
        <v>264</v>
      </c>
      <c r="AJ26" s="17">
        <v>10</v>
      </c>
      <c r="AK26" s="17">
        <v>5</v>
      </c>
      <c r="AL26" s="27">
        <f t="shared" si="11"/>
        <v>15</v>
      </c>
      <c r="AM26" s="15">
        <f t="shared" si="12"/>
        <v>0</v>
      </c>
      <c r="AN26" s="30"/>
      <c r="AO26" s="29"/>
      <c r="AP26" s="29">
        <v>10</v>
      </c>
      <c r="AQ26" s="29"/>
      <c r="AR26" s="29" t="s">
        <v>264</v>
      </c>
      <c r="AS26" s="29">
        <v>15</v>
      </c>
      <c r="AT26" s="29">
        <v>10</v>
      </c>
      <c r="AU26" s="29"/>
      <c r="AV26" s="15">
        <f t="shared" si="4"/>
        <v>35</v>
      </c>
      <c r="AW26" s="53">
        <f t="shared" si="5"/>
        <v>0</v>
      </c>
      <c r="AX26" s="17">
        <v>20</v>
      </c>
      <c r="AY26" s="29">
        <v>20</v>
      </c>
      <c r="AZ26" s="29"/>
      <c r="BA26" s="29"/>
      <c r="BB26" s="29"/>
      <c r="BC26" s="29"/>
      <c r="BD26" s="29"/>
      <c r="BE26" s="29"/>
      <c r="BF26" s="40">
        <f t="shared" si="6"/>
        <v>40</v>
      </c>
      <c r="BG26" s="40">
        <f t="shared" si="7"/>
        <v>0</v>
      </c>
      <c r="BH26" s="17"/>
      <c r="BJ26" s="28">
        <v>20</v>
      </c>
      <c r="BP26" s="29"/>
      <c r="BQ26" s="19"/>
      <c r="BR26" s="15">
        <f t="shared" si="0"/>
        <v>20</v>
      </c>
      <c r="BS26" s="53">
        <f t="shared" si="8"/>
        <v>0</v>
      </c>
      <c r="BT26" s="72">
        <v>0</v>
      </c>
      <c r="BU26" s="28">
        <v>25</v>
      </c>
      <c r="BW26" s="53">
        <f t="shared" si="9"/>
        <v>25</v>
      </c>
      <c r="BX26" s="61">
        <f t="shared" si="10"/>
        <v>275</v>
      </c>
    </row>
    <row r="27" spans="1:76" s="28" customFormat="1" ht="15.75">
      <c r="A27" s="42" t="s">
        <v>82</v>
      </c>
      <c r="B27" s="42" t="s">
        <v>35</v>
      </c>
      <c r="E27" s="12"/>
      <c r="F27" s="15">
        <f t="shared" si="1"/>
        <v>0</v>
      </c>
      <c r="P27" s="28" t="s">
        <v>264</v>
      </c>
      <c r="S27" s="28" t="s">
        <v>264</v>
      </c>
      <c r="T27" s="28" t="s">
        <v>264</v>
      </c>
      <c r="U27" s="28" t="s">
        <v>264</v>
      </c>
      <c r="X27" s="28" t="s">
        <v>264</v>
      </c>
      <c r="AD27" s="53">
        <f t="shared" si="2"/>
        <v>0</v>
      </c>
      <c r="AE27" s="53">
        <f>IF(AD27&lt;80,80-AD27,0)</f>
        <v>80</v>
      </c>
      <c r="AF27" s="17"/>
      <c r="AG27" s="17" t="s">
        <v>264</v>
      </c>
      <c r="AH27" s="17" t="s">
        <v>264</v>
      </c>
      <c r="AI27" s="17" t="s">
        <v>264</v>
      </c>
      <c r="AJ27" s="17"/>
      <c r="AK27" s="17"/>
      <c r="AL27" s="27">
        <f t="shared" si="11"/>
        <v>0</v>
      </c>
      <c r="AM27" s="15">
        <f t="shared" si="12"/>
        <v>10</v>
      </c>
      <c r="AN27" s="30"/>
      <c r="AO27" s="29"/>
      <c r="AP27" s="29" t="s">
        <v>264</v>
      </c>
      <c r="AQ27" s="29"/>
      <c r="AR27" s="29" t="s">
        <v>264</v>
      </c>
      <c r="AS27" s="29"/>
      <c r="AT27" s="29" t="s">
        <v>264</v>
      </c>
      <c r="AU27" s="29"/>
      <c r="AV27" s="15">
        <f t="shared" si="4"/>
        <v>0</v>
      </c>
      <c r="AW27" s="53">
        <f t="shared" si="5"/>
        <v>30</v>
      </c>
      <c r="AX27" s="17"/>
      <c r="AY27" s="29" t="s">
        <v>264</v>
      </c>
      <c r="AZ27" s="29"/>
      <c r="BA27" s="29"/>
      <c r="BB27" s="29"/>
      <c r="BC27" s="29"/>
      <c r="BD27" s="29"/>
      <c r="BE27" s="29"/>
      <c r="BF27" s="40">
        <f t="shared" si="6"/>
        <v>0</v>
      </c>
      <c r="BG27" s="40">
        <f t="shared" si="7"/>
        <v>20</v>
      </c>
      <c r="BH27" s="17"/>
      <c r="BP27" s="29"/>
      <c r="BQ27" s="19"/>
      <c r="BR27" s="15">
        <f t="shared" si="0"/>
        <v>0</v>
      </c>
      <c r="BS27" s="53">
        <f t="shared" si="8"/>
        <v>20</v>
      </c>
      <c r="BT27" s="28">
        <v>-5</v>
      </c>
      <c r="BW27" s="53">
        <f t="shared" si="9"/>
        <v>-5</v>
      </c>
      <c r="BX27" s="61">
        <f t="shared" si="10"/>
        <v>-5</v>
      </c>
    </row>
    <row r="28" spans="1:76" s="28" customFormat="1" ht="15.75">
      <c r="A28" s="42" t="s">
        <v>42</v>
      </c>
      <c r="B28" s="42" t="s">
        <v>252</v>
      </c>
      <c r="D28" s="28">
        <v>20</v>
      </c>
      <c r="F28" s="15">
        <f t="shared" si="1"/>
        <v>20</v>
      </c>
      <c r="H28" s="28">
        <v>20</v>
      </c>
      <c r="I28" s="28">
        <v>30</v>
      </c>
      <c r="K28" s="28">
        <v>0</v>
      </c>
      <c r="M28" s="28">
        <v>20</v>
      </c>
      <c r="O28" s="28">
        <v>20</v>
      </c>
      <c r="P28" s="28" t="s">
        <v>264</v>
      </c>
      <c r="S28" s="28">
        <v>20</v>
      </c>
      <c r="T28" s="28" t="s">
        <v>264</v>
      </c>
      <c r="U28" s="28" t="s">
        <v>264</v>
      </c>
      <c r="X28" s="28" t="s">
        <v>264</v>
      </c>
      <c r="Y28" s="28">
        <v>20</v>
      </c>
      <c r="AD28" s="53">
        <f t="shared" si="2"/>
        <v>130</v>
      </c>
      <c r="AE28" s="53">
        <f t="shared" si="3"/>
        <v>0</v>
      </c>
      <c r="AF28" s="17">
        <v>20</v>
      </c>
      <c r="AG28" s="17" t="s">
        <v>264</v>
      </c>
      <c r="AH28" s="17" t="s">
        <v>264</v>
      </c>
      <c r="AI28" s="17" t="s">
        <v>264</v>
      </c>
      <c r="AJ28" s="17"/>
      <c r="AK28" s="17">
        <v>5</v>
      </c>
      <c r="AL28" s="27">
        <f t="shared" si="11"/>
        <v>25</v>
      </c>
      <c r="AM28" s="15">
        <f t="shared" si="12"/>
        <v>0</v>
      </c>
      <c r="AN28" s="30"/>
      <c r="AO28" s="29"/>
      <c r="AP28" s="29">
        <v>10</v>
      </c>
      <c r="AQ28" s="29">
        <v>10</v>
      </c>
      <c r="AR28" s="29" t="s">
        <v>264</v>
      </c>
      <c r="AS28" s="29"/>
      <c r="AT28" s="29"/>
      <c r="AU28" s="29"/>
      <c r="AV28" s="15">
        <f t="shared" si="4"/>
        <v>20</v>
      </c>
      <c r="AW28" s="53">
        <f t="shared" si="5"/>
        <v>10</v>
      </c>
      <c r="AX28" s="17">
        <v>20</v>
      </c>
      <c r="AY28" s="29" t="s">
        <v>264</v>
      </c>
      <c r="AZ28" s="29"/>
      <c r="BA28" s="29"/>
      <c r="BB28" s="29"/>
      <c r="BC28" s="29"/>
      <c r="BD28" s="29"/>
      <c r="BE28" s="29"/>
      <c r="BF28" s="40">
        <f t="shared" si="6"/>
        <v>20</v>
      </c>
      <c r="BG28" s="40">
        <f t="shared" si="7"/>
        <v>0</v>
      </c>
      <c r="BH28" s="17"/>
      <c r="BO28" s="28">
        <v>20</v>
      </c>
      <c r="BP28" s="29"/>
      <c r="BQ28" s="19"/>
      <c r="BR28" s="15">
        <f t="shared" si="0"/>
        <v>20</v>
      </c>
      <c r="BS28" s="53">
        <f t="shared" si="8"/>
        <v>0</v>
      </c>
      <c r="BT28" s="28">
        <v>-15</v>
      </c>
      <c r="BW28" s="53">
        <f t="shared" si="9"/>
        <v>-15</v>
      </c>
      <c r="BX28" s="61">
        <f t="shared" si="10"/>
        <v>220</v>
      </c>
    </row>
    <row r="29" spans="1:76" s="28" customFormat="1" ht="15.75">
      <c r="A29" s="47" t="s">
        <v>279</v>
      </c>
      <c r="B29" s="47" t="s">
        <v>291</v>
      </c>
      <c r="C29" s="29"/>
      <c r="F29" s="15">
        <f t="shared" si="1"/>
        <v>0</v>
      </c>
      <c r="I29" s="28">
        <v>30</v>
      </c>
      <c r="J29" s="28">
        <v>30</v>
      </c>
      <c r="O29" s="28">
        <v>20</v>
      </c>
      <c r="P29" s="28" t="s">
        <v>264</v>
      </c>
      <c r="S29" s="28" t="s">
        <v>264</v>
      </c>
      <c r="T29" s="28" t="s">
        <v>264</v>
      </c>
      <c r="U29" s="28" t="s">
        <v>264</v>
      </c>
      <c r="X29" s="28" t="s">
        <v>264</v>
      </c>
      <c r="AD29" s="53">
        <f t="shared" si="2"/>
        <v>80</v>
      </c>
      <c r="AE29" s="53">
        <f t="shared" si="3"/>
        <v>0</v>
      </c>
      <c r="AF29" s="17"/>
      <c r="AG29" s="17" t="s">
        <v>264</v>
      </c>
      <c r="AH29" s="17" t="s">
        <v>264</v>
      </c>
      <c r="AI29" s="17" t="s">
        <v>264</v>
      </c>
      <c r="AJ29" s="17"/>
      <c r="AK29" s="17"/>
      <c r="AL29" s="27">
        <f t="shared" si="11"/>
        <v>0</v>
      </c>
      <c r="AM29" s="15">
        <f t="shared" si="12"/>
        <v>10</v>
      </c>
      <c r="AN29" s="30"/>
      <c r="AO29" s="29"/>
      <c r="AP29" s="29" t="s">
        <v>264</v>
      </c>
      <c r="AQ29" s="29">
        <v>10</v>
      </c>
      <c r="AR29" s="29" t="s">
        <v>264</v>
      </c>
      <c r="AS29" s="29"/>
      <c r="AT29" s="29" t="s">
        <v>264</v>
      </c>
      <c r="AU29" s="29"/>
      <c r="AV29" s="15">
        <f t="shared" si="4"/>
        <v>10</v>
      </c>
      <c r="AW29" s="53">
        <f t="shared" si="5"/>
        <v>20</v>
      </c>
      <c r="AX29" s="17"/>
      <c r="AY29" s="29" t="s">
        <v>264</v>
      </c>
      <c r="AZ29" s="29"/>
      <c r="BA29" s="29"/>
      <c r="BB29" s="29"/>
      <c r="BC29" s="29"/>
      <c r="BD29" s="29"/>
      <c r="BE29" s="29"/>
      <c r="BF29" s="40">
        <f t="shared" si="6"/>
        <v>0</v>
      </c>
      <c r="BG29" s="40">
        <f t="shared" si="7"/>
        <v>20</v>
      </c>
      <c r="BH29" s="17"/>
      <c r="BP29" s="29"/>
      <c r="BQ29" s="19"/>
      <c r="BR29" s="15">
        <f t="shared" si="0"/>
        <v>0</v>
      </c>
      <c r="BS29" s="53">
        <f t="shared" si="8"/>
        <v>20</v>
      </c>
      <c r="BW29" s="53">
        <f t="shared" si="9"/>
        <v>0</v>
      </c>
      <c r="BX29" s="61">
        <f t="shared" si="10"/>
        <v>90</v>
      </c>
    </row>
    <row r="30" spans="1:76" s="28" customFormat="1" ht="15.75">
      <c r="A30" s="47" t="s">
        <v>287</v>
      </c>
      <c r="B30" s="47" t="s">
        <v>309</v>
      </c>
      <c r="F30" s="15">
        <f t="shared" si="1"/>
        <v>0</v>
      </c>
      <c r="P30" s="28" t="s">
        <v>264</v>
      </c>
      <c r="S30" s="28" t="s">
        <v>264</v>
      </c>
      <c r="T30" s="28" t="s">
        <v>264</v>
      </c>
      <c r="U30" s="28" t="s">
        <v>264</v>
      </c>
      <c r="X30" s="28" t="s">
        <v>264</v>
      </c>
      <c r="AD30" s="53">
        <f t="shared" si="2"/>
        <v>0</v>
      </c>
      <c r="AE30" s="53">
        <f t="shared" si="3"/>
        <v>80</v>
      </c>
      <c r="AF30" s="17"/>
      <c r="AG30" s="17" t="s">
        <v>264</v>
      </c>
      <c r="AH30" s="17" t="s">
        <v>264</v>
      </c>
      <c r="AI30" s="17" t="s">
        <v>264</v>
      </c>
      <c r="AJ30" s="17"/>
      <c r="AK30" s="17"/>
      <c r="AL30" s="27">
        <f t="shared" si="11"/>
        <v>0</v>
      </c>
      <c r="AM30" s="15">
        <f t="shared" si="12"/>
        <v>10</v>
      </c>
      <c r="AN30" s="30"/>
      <c r="AO30" s="29"/>
      <c r="AP30" s="29" t="s">
        <v>264</v>
      </c>
      <c r="AQ30" s="29"/>
      <c r="AR30" s="29" t="s">
        <v>264</v>
      </c>
      <c r="AS30" s="29"/>
      <c r="AT30" s="29" t="s">
        <v>264</v>
      </c>
      <c r="AU30" s="29"/>
      <c r="AV30" s="15">
        <f t="shared" si="4"/>
        <v>0</v>
      </c>
      <c r="AW30" s="53">
        <f t="shared" si="5"/>
        <v>30</v>
      </c>
      <c r="AX30" s="17"/>
      <c r="AY30" s="29" t="s">
        <v>264</v>
      </c>
      <c r="AZ30" s="29"/>
      <c r="BA30" s="29"/>
      <c r="BB30" s="29"/>
      <c r="BC30" s="29"/>
      <c r="BD30" s="29"/>
      <c r="BE30" s="29"/>
      <c r="BF30" s="40">
        <f t="shared" si="6"/>
        <v>0</v>
      </c>
      <c r="BG30" s="40">
        <f t="shared" si="7"/>
        <v>20</v>
      </c>
      <c r="BH30" s="17"/>
      <c r="BP30" s="29"/>
      <c r="BQ30" s="19"/>
      <c r="BR30" s="15">
        <f t="shared" si="0"/>
        <v>0</v>
      </c>
      <c r="BS30" s="53">
        <f>IF(BR30&lt;20,20-BR30,0)</f>
        <v>20</v>
      </c>
      <c r="BW30" s="53">
        <f t="shared" si="9"/>
        <v>0</v>
      </c>
      <c r="BX30" s="61">
        <f t="shared" si="10"/>
        <v>0</v>
      </c>
    </row>
    <row r="31" spans="1:76" s="28" customFormat="1" ht="15.75">
      <c r="A31" s="42" t="s">
        <v>246</v>
      </c>
      <c r="B31" s="42" t="s">
        <v>253</v>
      </c>
      <c r="C31" s="28" t="s">
        <v>264</v>
      </c>
      <c r="D31" s="28">
        <v>20</v>
      </c>
      <c r="E31" s="28">
        <v>20</v>
      </c>
      <c r="F31" s="15">
        <f t="shared" si="1"/>
        <v>40</v>
      </c>
      <c r="H31" s="28">
        <v>20</v>
      </c>
      <c r="J31" s="28">
        <v>30</v>
      </c>
      <c r="M31" s="28">
        <v>20</v>
      </c>
      <c r="O31" s="28">
        <v>20</v>
      </c>
      <c r="P31" s="28" t="s">
        <v>264</v>
      </c>
      <c r="S31" s="28" t="s">
        <v>264</v>
      </c>
      <c r="T31" s="28" t="s">
        <v>264</v>
      </c>
      <c r="U31" s="28">
        <v>40</v>
      </c>
      <c r="X31" s="28" t="s">
        <v>264</v>
      </c>
      <c r="AD31" s="53">
        <f t="shared" si="2"/>
        <v>130</v>
      </c>
      <c r="AE31" s="53">
        <f t="shared" si="3"/>
        <v>0</v>
      </c>
      <c r="AF31" s="17"/>
      <c r="AG31" s="17">
        <v>20</v>
      </c>
      <c r="AH31" s="17" t="s">
        <v>264</v>
      </c>
      <c r="AI31" s="17" t="s">
        <v>264</v>
      </c>
      <c r="AJ31" s="17"/>
      <c r="AK31" s="17"/>
      <c r="AL31" s="27">
        <f t="shared" si="11"/>
        <v>20</v>
      </c>
      <c r="AM31" s="15">
        <f t="shared" si="12"/>
        <v>0</v>
      </c>
      <c r="AN31" s="30"/>
      <c r="AO31" s="29" t="s">
        <v>317</v>
      </c>
      <c r="AP31" s="29">
        <v>10</v>
      </c>
      <c r="AQ31" s="29">
        <v>10</v>
      </c>
      <c r="AR31" s="29" t="s">
        <v>264</v>
      </c>
      <c r="AS31" s="29"/>
      <c r="AT31" s="29">
        <v>10</v>
      </c>
      <c r="AU31" s="29"/>
      <c r="AV31" s="15">
        <f t="shared" si="4"/>
        <v>30</v>
      </c>
      <c r="AW31" s="53">
        <f t="shared" si="5"/>
        <v>0</v>
      </c>
      <c r="AX31" s="17">
        <v>20</v>
      </c>
      <c r="AY31" s="29" t="s">
        <v>264</v>
      </c>
      <c r="AZ31" s="29"/>
      <c r="BA31" s="29"/>
      <c r="BB31" s="29"/>
      <c r="BC31" s="29"/>
      <c r="BD31" s="29"/>
      <c r="BE31" s="29"/>
      <c r="BF31" s="40">
        <f t="shared" si="6"/>
        <v>20</v>
      </c>
      <c r="BG31" s="40">
        <f t="shared" si="7"/>
        <v>0</v>
      </c>
      <c r="BH31" s="17"/>
      <c r="BJ31" s="28">
        <v>20</v>
      </c>
      <c r="BL31" s="28">
        <v>20</v>
      </c>
      <c r="BP31" s="29"/>
      <c r="BQ31" s="19"/>
      <c r="BR31" s="15">
        <f t="shared" si="0"/>
        <v>40</v>
      </c>
      <c r="BS31" s="53">
        <f t="shared" si="8"/>
        <v>0</v>
      </c>
      <c r="BT31" s="28">
        <v>-5</v>
      </c>
      <c r="BW31" s="53">
        <f>SUM(BT31:BV31)</f>
        <v>-5</v>
      </c>
      <c r="BX31" s="61">
        <f t="shared" si="10"/>
        <v>275</v>
      </c>
    </row>
    <row r="32" spans="1:76" s="28" customFormat="1" ht="15.75">
      <c r="A32" s="42" t="s">
        <v>88</v>
      </c>
      <c r="B32" s="42" t="s">
        <v>122</v>
      </c>
      <c r="C32" s="28">
        <v>10</v>
      </c>
      <c r="D32" s="28">
        <v>20</v>
      </c>
      <c r="E32" s="28">
        <v>20</v>
      </c>
      <c r="F32" s="15">
        <f t="shared" si="1"/>
        <v>50</v>
      </c>
      <c r="J32" s="28">
        <v>30</v>
      </c>
      <c r="K32" s="28">
        <v>20</v>
      </c>
      <c r="N32" s="28">
        <v>20</v>
      </c>
      <c r="P32" s="28" t="s">
        <v>264</v>
      </c>
      <c r="S32" s="28" t="s">
        <v>264</v>
      </c>
      <c r="T32" s="28" t="s">
        <v>264</v>
      </c>
      <c r="U32" s="28">
        <v>40</v>
      </c>
      <c r="X32" s="28" t="s">
        <v>264</v>
      </c>
      <c r="AA32" s="28">
        <v>10</v>
      </c>
      <c r="AD32" s="53">
        <f t="shared" si="2"/>
        <v>120</v>
      </c>
      <c r="AE32" s="53">
        <f t="shared" si="3"/>
        <v>0</v>
      </c>
      <c r="AF32" s="17"/>
      <c r="AG32" s="17" t="s">
        <v>264</v>
      </c>
      <c r="AH32" s="17" t="s">
        <v>264</v>
      </c>
      <c r="AI32" s="17">
        <v>10</v>
      </c>
      <c r="AJ32" s="17">
        <v>10</v>
      </c>
      <c r="AK32" s="17"/>
      <c r="AL32" s="27">
        <f t="shared" si="11"/>
        <v>20</v>
      </c>
      <c r="AM32" s="15">
        <f t="shared" si="12"/>
        <v>0</v>
      </c>
      <c r="AN32" s="30"/>
      <c r="AO32" s="29"/>
      <c r="AP32" s="29">
        <v>10</v>
      </c>
      <c r="AQ32" s="29"/>
      <c r="AR32" s="29">
        <v>10</v>
      </c>
      <c r="AS32" s="29">
        <v>15</v>
      </c>
      <c r="AT32" s="29" t="s">
        <v>264</v>
      </c>
      <c r="AU32" s="29"/>
      <c r="AV32" s="15">
        <f t="shared" si="4"/>
        <v>35</v>
      </c>
      <c r="AW32" s="53">
        <f t="shared" si="5"/>
        <v>0</v>
      </c>
      <c r="AX32" s="17">
        <v>20</v>
      </c>
      <c r="AY32" s="29" t="s">
        <v>264</v>
      </c>
      <c r="AZ32" s="29"/>
      <c r="BA32" s="29"/>
      <c r="BB32" s="29"/>
      <c r="BC32" s="29"/>
      <c r="BD32" s="29"/>
      <c r="BE32" s="29"/>
      <c r="BF32" s="40">
        <f t="shared" si="6"/>
        <v>20</v>
      </c>
      <c r="BG32" s="40">
        <f t="shared" si="7"/>
        <v>0</v>
      </c>
      <c r="BH32" s="17">
        <v>20</v>
      </c>
      <c r="BP32" s="29"/>
      <c r="BQ32" s="19"/>
      <c r="BR32" s="15">
        <f t="shared" si="0"/>
        <v>20</v>
      </c>
      <c r="BS32" s="53">
        <f t="shared" si="8"/>
        <v>0</v>
      </c>
      <c r="BU32" s="28">
        <v>10</v>
      </c>
      <c r="BV32" s="28">
        <v>10</v>
      </c>
      <c r="BW32" s="53">
        <f t="shared" si="9"/>
        <v>20</v>
      </c>
      <c r="BX32" s="61">
        <f t="shared" si="10"/>
        <v>285</v>
      </c>
    </row>
    <row r="33" spans="1:76" s="28" customFormat="1" ht="15.75">
      <c r="A33" s="47" t="s">
        <v>269</v>
      </c>
      <c r="B33" s="47" t="s">
        <v>77</v>
      </c>
      <c r="C33" s="29"/>
      <c r="D33" s="29"/>
      <c r="E33" s="29"/>
      <c r="F33" s="15">
        <f t="shared" si="1"/>
        <v>0</v>
      </c>
      <c r="P33" s="28" t="s">
        <v>264</v>
      </c>
      <c r="S33" s="28" t="s">
        <v>264</v>
      </c>
      <c r="T33" s="28" t="s">
        <v>264</v>
      </c>
      <c r="U33" s="28" t="s">
        <v>264</v>
      </c>
      <c r="X33" s="28" t="s">
        <v>264</v>
      </c>
      <c r="AD33" s="53">
        <f t="shared" si="2"/>
        <v>0</v>
      </c>
      <c r="AE33" s="53">
        <f t="shared" si="3"/>
        <v>80</v>
      </c>
      <c r="AF33" s="17"/>
      <c r="AG33" s="17" t="s">
        <v>264</v>
      </c>
      <c r="AH33" s="17" t="s">
        <v>264</v>
      </c>
      <c r="AI33" s="17" t="s">
        <v>264</v>
      </c>
      <c r="AJ33" s="17"/>
      <c r="AK33" s="17"/>
      <c r="AL33" s="27">
        <f t="shared" si="11"/>
        <v>0</v>
      </c>
      <c r="AM33" s="15">
        <f t="shared" si="12"/>
        <v>10</v>
      </c>
      <c r="AN33" s="30"/>
      <c r="AO33" s="29"/>
      <c r="AP33" s="29" t="s">
        <v>264</v>
      </c>
      <c r="AQ33" s="29"/>
      <c r="AR33" s="29" t="s">
        <v>264</v>
      </c>
      <c r="AS33" s="29"/>
      <c r="AT33" s="29" t="s">
        <v>264</v>
      </c>
      <c r="AU33" s="29"/>
      <c r="AV33" s="15">
        <f t="shared" si="4"/>
        <v>0</v>
      </c>
      <c r="AW33" s="53">
        <f t="shared" si="5"/>
        <v>30</v>
      </c>
      <c r="AX33" s="17"/>
      <c r="AY33" s="29" t="s">
        <v>264</v>
      </c>
      <c r="AZ33" s="29"/>
      <c r="BA33" s="29"/>
      <c r="BB33" s="29"/>
      <c r="BC33" s="29"/>
      <c r="BD33" s="29"/>
      <c r="BE33" s="29"/>
      <c r="BF33" s="40">
        <f t="shared" si="6"/>
        <v>0</v>
      </c>
      <c r="BG33" s="40">
        <f t="shared" si="7"/>
        <v>20</v>
      </c>
      <c r="BH33" s="17"/>
      <c r="BP33" s="29"/>
      <c r="BQ33" s="19"/>
      <c r="BR33" s="15">
        <f t="shared" si="0"/>
        <v>0</v>
      </c>
      <c r="BS33" s="53">
        <f t="shared" si="8"/>
        <v>20</v>
      </c>
      <c r="BT33" s="29"/>
      <c r="BU33" s="29"/>
      <c r="BW33" s="53">
        <f t="shared" si="9"/>
        <v>0</v>
      </c>
      <c r="BX33" s="61">
        <f t="shared" si="10"/>
        <v>0</v>
      </c>
    </row>
    <row r="34" spans="1:76" s="28" customFormat="1" ht="15.75">
      <c r="A34" s="25" t="s">
        <v>290</v>
      </c>
      <c r="B34" s="25" t="s">
        <v>312</v>
      </c>
      <c r="C34" s="29">
        <v>10</v>
      </c>
      <c r="D34" s="28">
        <v>20</v>
      </c>
      <c r="E34" s="28">
        <v>20</v>
      </c>
      <c r="F34" s="15">
        <f t="shared" ref="F34:F60" si="13">SUM(C34:E34)</f>
        <v>50</v>
      </c>
      <c r="H34" s="28">
        <v>20</v>
      </c>
      <c r="K34" s="28">
        <v>20</v>
      </c>
      <c r="N34" s="28">
        <v>20</v>
      </c>
      <c r="P34" s="28">
        <v>20</v>
      </c>
      <c r="R34" s="28">
        <v>10</v>
      </c>
      <c r="S34" s="28" t="s">
        <v>264</v>
      </c>
      <c r="T34" s="28" t="s">
        <v>264</v>
      </c>
      <c r="U34" s="28" t="s">
        <v>264</v>
      </c>
      <c r="V34" s="28">
        <v>10</v>
      </c>
      <c r="X34" s="28" t="s">
        <v>264</v>
      </c>
      <c r="AD34" s="53">
        <f t="shared" si="2"/>
        <v>100</v>
      </c>
      <c r="AE34" s="53">
        <f t="shared" si="3"/>
        <v>0</v>
      </c>
      <c r="AF34" s="17">
        <v>20</v>
      </c>
      <c r="AG34" s="17" t="s">
        <v>264</v>
      </c>
      <c r="AH34" s="17" t="s">
        <v>264</v>
      </c>
      <c r="AI34" s="17">
        <v>10</v>
      </c>
      <c r="AJ34" s="17">
        <v>10</v>
      </c>
      <c r="AK34" s="17"/>
      <c r="AL34" s="27">
        <f t="shared" si="11"/>
        <v>40</v>
      </c>
      <c r="AM34" s="15">
        <f t="shared" si="12"/>
        <v>0</v>
      </c>
      <c r="AN34" s="30">
        <v>10</v>
      </c>
      <c r="AO34" s="29">
        <v>10</v>
      </c>
      <c r="AP34" s="29">
        <v>10</v>
      </c>
      <c r="AQ34" s="29"/>
      <c r="AR34" s="29">
        <v>10</v>
      </c>
      <c r="AS34" s="29"/>
      <c r="AT34" s="29">
        <v>10</v>
      </c>
      <c r="AU34" s="29"/>
      <c r="AV34" s="15">
        <f t="shared" ref="AV34:AV60" si="14">SUM(AN34:AT34)</f>
        <v>50</v>
      </c>
      <c r="AW34" s="53">
        <f t="shared" si="5"/>
        <v>0</v>
      </c>
      <c r="AX34" s="17">
        <v>20</v>
      </c>
      <c r="AY34" s="29" t="s">
        <v>264</v>
      </c>
      <c r="AZ34" s="29"/>
      <c r="BA34" s="29"/>
      <c r="BB34" s="29"/>
      <c r="BC34" s="29"/>
      <c r="BD34" s="29"/>
      <c r="BE34" s="29"/>
      <c r="BF34" s="40">
        <f t="shared" si="6"/>
        <v>20</v>
      </c>
      <c r="BG34" s="40">
        <f t="shared" si="7"/>
        <v>0</v>
      </c>
      <c r="BH34" s="17"/>
      <c r="BP34" s="29"/>
      <c r="BQ34" s="19">
        <v>20</v>
      </c>
      <c r="BR34" s="15">
        <f t="shared" ref="BR34:BR65" si="15">SUM(BH34:BQ34)</f>
        <v>20</v>
      </c>
      <c r="BS34" s="53">
        <f t="shared" si="8"/>
        <v>0</v>
      </c>
      <c r="BV34" s="28">
        <v>10</v>
      </c>
      <c r="BW34" s="53">
        <f t="shared" si="9"/>
        <v>10</v>
      </c>
      <c r="BX34" s="61">
        <f t="shared" si="10"/>
        <v>310</v>
      </c>
    </row>
    <row r="35" spans="1:76" s="28" customFormat="1" ht="15.75">
      <c r="A35" s="42" t="s">
        <v>114</v>
      </c>
      <c r="B35" s="42" t="s">
        <v>123</v>
      </c>
      <c r="D35" s="28">
        <v>20</v>
      </c>
      <c r="E35" s="28">
        <v>20</v>
      </c>
      <c r="F35" s="15">
        <f t="shared" si="13"/>
        <v>40</v>
      </c>
      <c r="H35" s="28">
        <v>20</v>
      </c>
      <c r="P35" s="28" t="s">
        <v>264</v>
      </c>
      <c r="R35" s="28">
        <v>10</v>
      </c>
      <c r="S35" s="28">
        <v>20</v>
      </c>
      <c r="T35" s="28" t="s">
        <v>264</v>
      </c>
      <c r="U35" s="28" t="s">
        <v>264</v>
      </c>
      <c r="V35" s="28">
        <v>10</v>
      </c>
      <c r="X35" s="28" t="s">
        <v>264</v>
      </c>
      <c r="Z35" s="28">
        <v>40</v>
      </c>
      <c r="AD35" s="53">
        <f t="shared" si="2"/>
        <v>100</v>
      </c>
      <c r="AE35" s="53">
        <f t="shared" si="3"/>
        <v>0</v>
      </c>
      <c r="AF35" s="17">
        <v>20</v>
      </c>
      <c r="AG35" s="17" t="s">
        <v>264</v>
      </c>
      <c r="AH35" s="17" t="s">
        <v>264</v>
      </c>
      <c r="AI35" s="17" t="s">
        <v>264</v>
      </c>
      <c r="AJ35" s="17"/>
      <c r="AK35" s="17"/>
      <c r="AL35" s="27">
        <f t="shared" si="11"/>
        <v>20</v>
      </c>
      <c r="AM35" s="15">
        <f t="shared" si="12"/>
        <v>0</v>
      </c>
      <c r="AN35" s="30"/>
      <c r="AO35" s="29"/>
      <c r="AP35" s="29" t="s">
        <v>264</v>
      </c>
      <c r="AQ35" s="29"/>
      <c r="AR35" s="29">
        <v>10</v>
      </c>
      <c r="AS35" s="29"/>
      <c r="AT35" s="29">
        <v>10</v>
      </c>
      <c r="AU35" s="29"/>
      <c r="AV35" s="15">
        <f t="shared" si="14"/>
        <v>20</v>
      </c>
      <c r="AW35" s="53">
        <f t="shared" si="5"/>
        <v>10</v>
      </c>
      <c r="AX35" s="17"/>
      <c r="AY35" s="29" t="s">
        <v>264</v>
      </c>
      <c r="AZ35" s="29"/>
      <c r="BA35" s="29">
        <v>20</v>
      </c>
      <c r="BB35" s="29"/>
      <c r="BC35" s="29"/>
      <c r="BD35" s="29"/>
      <c r="BE35" s="29"/>
      <c r="BF35" s="40">
        <f t="shared" si="6"/>
        <v>20</v>
      </c>
      <c r="BG35" s="40">
        <f t="shared" si="7"/>
        <v>0</v>
      </c>
      <c r="BH35" s="17">
        <v>20</v>
      </c>
      <c r="BP35" s="29"/>
      <c r="BQ35" s="19"/>
      <c r="BR35" s="15">
        <f t="shared" si="15"/>
        <v>20</v>
      </c>
      <c r="BS35" s="53">
        <f t="shared" si="8"/>
        <v>0</v>
      </c>
      <c r="BW35" s="53">
        <f t="shared" si="9"/>
        <v>0</v>
      </c>
      <c r="BX35" s="61">
        <f t="shared" ref="BX35:BX66" si="16">SUM(BW35,BQ35,BR35,BF35,AV35,AL35,AD35,F35)</f>
        <v>220</v>
      </c>
    </row>
    <row r="36" spans="1:76" s="28" customFormat="1" ht="15.75">
      <c r="A36" s="42" t="s">
        <v>63</v>
      </c>
      <c r="B36" s="42" t="s">
        <v>75</v>
      </c>
      <c r="D36" s="28">
        <v>20</v>
      </c>
      <c r="E36" s="12">
        <v>20</v>
      </c>
      <c r="F36" s="15">
        <f t="shared" si="13"/>
        <v>40</v>
      </c>
      <c r="I36" s="28">
        <v>30</v>
      </c>
      <c r="O36" s="28">
        <v>20</v>
      </c>
      <c r="P36" s="28">
        <v>20</v>
      </c>
      <c r="R36" s="28">
        <v>10</v>
      </c>
      <c r="S36" s="28" t="s">
        <v>264</v>
      </c>
      <c r="T36" s="28" t="s">
        <v>264</v>
      </c>
      <c r="U36" s="28" t="s">
        <v>264</v>
      </c>
      <c r="X36" s="28" t="s">
        <v>264</v>
      </c>
      <c r="Y36" s="28">
        <v>20</v>
      </c>
      <c r="AD36" s="53">
        <f t="shared" si="2"/>
        <v>100</v>
      </c>
      <c r="AE36" s="53">
        <f>IF(AD36&lt;80,80-AD36,0)</f>
        <v>0</v>
      </c>
      <c r="AF36" s="17">
        <v>20</v>
      </c>
      <c r="AG36" s="17" t="s">
        <v>264</v>
      </c>
      <c r="AH36" s="17" t="s">
        <v>264</v>
      </c>
      <c r="AI36" s="17" t="s">
        <v>264</v>
      </c>
      <c r="AJ36" s="17"/>
      <c r="AK36" s="17"/>
      <c r="AL36" s="27">
        <f t="shared" si="11"/>
        <v>20</v>
      </c>
      <c r="AM36" s="15">
        <f t="shared" si="12"/>
        <v>0</v>
      </c>
      <c r="AN36" s="30"/>
      <c r="AO36" s="29"/>
      <c r="AP36" s="29">
        <v>10</v>
      </c>
      <c r="AQ36" s="29"/>
      <c r="AR36" s="29">
        <v>10</v>
      </c>
      <c r="AS36" s="29">
        <v>15</v>
      </c>
      <c r="AT36" s="29" t="s">
        <v>264</v>
      </c>
      <c r="AU36" s="29"/>
      <c r="AV36" s="15">
        <f t="shared" si="14"/>
        <v>35</v>
      </c>
      <c r="AW36" s="53">
        <f t="shared" si="5"/>
        <v>0</v>
      </c>
      <c r="AX36" s="17">
        <v>20</v>
      </c>
      <c r="AY36" s="29" t="s">
        <v>264</v>
      </c>
      <c r="AZ36" s="29"/>
      <c r="BA36" s="29"/>
      <c r="BB36" s="29"/>
      <c r="BC36" s="29"/>
      <c r="BD36" s="29"/>
      <c r="BE36" s="29"/>
      <c r="BF36" s="40">
        <f t="shared" si="6"/>
        <v>20</v>
      </c>
      <c r="BG36" s="40">
        <f t="shared" si="7"/>
        <v>0</v>
      </c>
      <c r="BH36" s="17">
        <v>20</v>
      </c>
      <c r="BP36" s="29"/>
      <c r="BQ36" s="19"/>
      <c r="BR36" s="15">
        <f t="shared" si="15"/>
        <v>20</v>
      </c>
      <c r="BS36" s="53">
        <f t="shared" si="8"/>
        <v>0</v>
      </c>
      <c r="BT36" s="28">
        <v>-10</v>
      </c>
      <c r="BU36" s="28">
        <v>15</v>
      </c>
      <c r="BV36" s="28">
        <v>5</v>
      </c>
      <c r="BW36" s="53">
        <f t="shared" si="9"/>
        <v>10</v>
      </c>
      <c r="BX36" s="61">
        <f t="shared" si="16"/>
        <v>245</v>
      </c>
    </row>
    <row r="37" spans="1:76" s="28" customFormat="1" ht="15.75">
      <c r="A37" s="47" t="s">
        <v>267</v>
      </c>
      <c r="B37" s="47" t="s">
        <v>292</v>
      </c>
      <c r="C37" s="29"/>
      <c r="E37" s="12"/>
      <c r="F37" s="15">
        <f t="shared" si="13"/>
        <v>0</v>
      </c>
      <c r="P37" s="28" t="s">
        <v>264</v>
      </c>
      <c r="S37" s="28" t="s">
        <v>264</v>
      </c>
      <c r="T37" s="28" t="s">
        <v>264</v>
      </c>
      <c r="U37" s="28" t="s">
        <v>264</v>
      </c>
      <c r="X37" s="28" t="s">
        <v>264</v>
      </c>
      <c r="AD37" s="53">
        <f t="shared" si="2"/>
        <v>0</v>
      </c>
      <c r="AE37" s="53">
        <f t="shared" si="3"/>
        <v>80</v>
      </c>
      <c r="AF37" s="17"/>
      <c r="AG37" s="17" t="s">
        <v>264</v>
      </c>
      <c r="AH37" s="17" t="s">
        <v>264</v>
      </c>
      <c r="AI37" s="17" t="s">
        <v>264</v>
      </c>
      <c r="AJ37" s="17"/>
      <c r="AK37" s="17"/>
      <c r="AL37" s="27">
        <f t="shared" si="11"/>
        <v>0</v>
      </c>
      <c r="AM37" s="15">
        <f t="shared" si="12"/>
        <v>10</v>
      </c>
      <c r="AN37" s="30"/>
      <c r="AO37" s="29"/>
      <c r="AP37" s="29" t="s">
        <v>264</v>
      </c>
      <c r="AQ37" s="29"/>
      <c r="AR37" s="29" t="s">
        <v>264</v>
      </c>
      <c r="AS37" s="29"/>
      <c r="AT37" s="29" t="s">
        <v>264</v>
      </c>
      <c r="AU37" s="29"/>
      <c r="AV37" s="15">
        <f t="shared" si="14"/>
        <v>0</v>
      </c>
      <c r="AW37" s="53">
        <f t="shared" si="5"/>
        <v>30</v>
      </c>
      <c r="AX37" s="17"/>
      <c r="AY37" s="29" t="s">
        <v>264</v>
      </c>
      <c r="AZ37" s="29"/>
      <c r="BA37" s="29"/>
      <c r="BB37" s="29"/>
      <c r="BC37" s="29"/>
      <c r="BD37" s="29"/>
      <c r="BE37" s="29"/>
      <c r="BF37" s="40">
        <f t="shared" si="6"/>
        <v>0</v>
      </c>
      <c r="BG37" s="40">
        <f t="shared" si="7"/>
        <v>20</v>
      </c>
      <c r="BH37" s="17"/>
      <c r="BP37" s="29"/>
      <c r="BQ37" s="19"/>
      <c r="BR37" s="15">
        <f t="shared" si="15"/>
        <v>0</v>
      </c>
      <c r="BS37" s="53">
        <f t="shared" si="8"/>
        <v>20</v>
      </c>
      <c r="BW37" s="53">
        <f t="shared" si="9"/>
        <v>0</v>
      </c>
      <c r="BX37" s="61">
        <f t="shared" si="16"/>
        <v>0</v>
      </c>
    </row>
    <row r="38" spans="1:76" s="28" customFormat="1" ht="15.75">
      <c r="A38" s="47" t="s">
        <v>89</v>
      </c>
      <c r="B38" s="47" t="s">
        <v>302</v>
      </c>
      <c r="C38" s="29">
        <v>10</v>
      </c>
      <c r="E38" s="12">
        <v>20</v>
      </c>
      <c r="F38" s="15">
        <f t="shared" si="13"/>
        <v>30</v>
      </c>
      <c r="P38" s="28" t="s">
        <v>264</v>
      </c>
      <c r="S38" s="28" t="s">
        <v>264</v>
      </c>
      <c r="T38" s="28" t="s">
        <v>264</v>
      </c>
      <c r="U38" s="28" t="s">
        <v>264</v>
      </c>
      <c r="X38" s="28" t="s">
        <v>264</v>
      </c>
      <c r="AD38" s="53">
        <f t="shared" si="2"/>
        <v>0</v>
      </c>
      <c r="AE38" s="53">
        <f t="shared" si="3"/>
        <v>80</v>
      </c>
      <c r="AF38" s="17"/>
      <c r="AG38" s="17" t="s">
        <v>264</v>
      </c>
      <c r="AH38" s="17" t="s">
        <v>264</v>
      </c>
      <c r="AI38" s="17" t="s">
        <v>264</v>
      </c>
      <c r="AJ38" s="17"/>
      <c r="AK38" s="17"/>
      <c r="AL38" s="27">
        <f t="shared" si="11"/>
        <v>0</v>
      </c>
      <c r="AM38" s="15">
        <f t="shared" si="12"/>
        <v>10</v>
      </c>
      <c r="AN38" s="30"/>
      <c r="AO38" s="29"/>
      <c r="AP38" s="29" t="s">
        <v>264</v>
      </c>
      <c r="AQ38" s="29"/>
      <c r="AR38" s="29" t="s">
        <v>264</v>
      </c>
      <c r="AS38" s="29"/>
      <c r="AT38" s="29" t="s">
        <v>264</v>
      </c>
      <c r="AU38" s="29"/>
      <c r="AV38" s="15">
        <f t="shared" si="14"/>
        <v>0</v>
      </c>
      <c r="AW38" s="53">
        <f t="shared" si="5"/>
        <v>30</v>
      </c>
      <c r="AX38" s="17"/>
      <c r="AY38" s="29" t="s">
        <v>264</v>
      </c>
      <c r="AZ38" s="29"/>
      <c r="BA38" s="29"/>
      <c r="BB38" s="29"/>
      <c r="BC38" s="29"/>
      <c r="BD38" s="29"/>
      <c r="BE38" s="29"/>
      <c r="BF38" s="40">
        <f t="shared" si="6"/>
        <v>0</v>
      </c>
      <c r="BG38" s="40">
        <f t="shared" si="7"/>
        <v>20</v>
      </c>
      <c r="BH38" s="17"/>
      <c r="BP38" s="29"/>
      <c r="BQ38" s="19"/>
      <c r="BR38" s="15">
        <f t="shared" si="15"/>
        <v>0</v>
      </c>
      <c r="BS38" s="53">
        <f t="shared" si="8"/>
        <v>20</v>
      </c>
      <c r="BW38" s="53">
        <f t="shared" si="9"/>
        <v>0</v>
      </c>
      <c r="BX38" s="61">
        <f t="shared" si="16"/>
        <v>30</v>
      </c>
    </row>
    <row r="39" spans="1:76" s="28" customFormat="1" ht="15.75">
      <c r="A39" s="47" t="s">
        <v>274</v>
      </c>
      <c r="B39" s="47" t="s">
        <v>297</v>
      </c>
      <c r="C39" s="28">
        <v>10</v>
      </c>
      <c r="D39" s="28">
        <v>20</v>
      </c>
      <c r="E39" s="28">
        <v>20</v>
      </c>
      <c r="F39" s="15">
        <f t="shared" si="13"/>
        <v>50</v>
      </c>
      <c r="M39" s="28">
        <v>20</v>
      </c>
      <c r="O39" s="28">
        <v>20</v>
      </c>
      <c r="P39" s="28">
        <v>20</v>
      </c>
      <c r="R39" s="28">
        <v>10</v>
      </c>
      <c r="S39" s="28" t="s">
        <v>264</v>
      </c>
      <c r="T39" s="28">
        <v>20</v>
      </c>
      <c r="U39" s="28" t="s">
        <v>264</v>
      </c>
      <c r="X39" s="28" t="s">
        <v>264</v>
      </c>
      <c r="Y39" s="28">
        <v>20</v>
      </c>
      <c r="Z39" s="28">
        <v>40</v>
      </c>
      <c r="AD39" s="53">
        <f t="shared" si="2"/>
        <v>150</v>
      </c>
      <c r="AE39" s="53">
        <f>IF(AD39&lt;80,80-AD39,0)</f>
        <v>0</v>
      </c>
      <c r="AF39" s="17"/>
      <c r="AG39" s="17">
        <v>20</v>
      </c>
      <c r="AH39" s="17" t="s">
        <v>264</v>
      </c>
      <c r="AI39" s="17" t="s">
        <v>264</v>
      </c>
      <c r="AJ39" s="17"/>
      <c r="AK39" s="17"/>
      <c r="AL39" s="27">
        <f t="shared" si="11"/>
        <v>20</v>
      </c>
      <c r="AM39" s="15">
        <f t="shared" si="12"/>
        <v>0</v>
      </c>
      <c r="AN39" s="30"/>
      <c r="AO39" s="29"/>
      <c r="AP39" s="29" t="s">
        <v>264</v>
      </c>
      <c r="AQ39" s="29">
        <v>10</v>
      </c>
      <c r="AR39" s="29">
        <v>10</v>
      </c>
      <c r="AS39" s="29"/>
      <c r="AT39" s="29">
        <v>10</v>
      </c>
      <c r="AU39" s="29"/>
      <c r="AV39" s="15">
        <f t="shared" si="14"/>
        <v>30</v>
      </c>
      <c r="AW39" s="53">
        <f t="shared" si="5"/>
        <v>0</v>
      </c>
      <c r="AX39" s="17"/>
      <c r="AY39" s="29" t="s">
        <v>264</v>
      </c>
      <c r="AZ39" s="29"/>
      <c r="BA39" s="29"/>
      <c r="BB39" s="29"/>
      <c r="BC39" s="29">
        <v>20</v>
      </c>
      <c r="BD39" s="29"/>
      <c r="BE39" s="29"/>
      <c r="BF39" s="40">
        <f t="shared" si="6"/>
        <v>20</v>
      </c>
      <c r="BG39" s="40">
        <f t="shared" si="7"/>
        <v>0</v>
      </c>
      <c r="BH39" s="17">
        <v>20</v>
      </c>
      <c r="BP39" s="29"/>
      <c r="BQ39" s="19"/>
      <c r="BR39" s="15">
        <f t="shared" si="15"/>
        <v>20</v>
      </c>
      <c r="BS39" s="53">
        <f t="shared" si="8"/>
        <v>0</v>
      </c>
      <c r="BT39" s="28">
        <v>-5</v>
      </c>
      <c r="BU39" s="28">
        <v>10</v>
      </c>
      <c r="BW39" s="53">
        <f t="shared" si="9"/>
        <v>5</v>
      </c>
      <c r="BX39" s="61">
        <f t="shared" si="16"/>
        <v>295</v>
      </c>
    </row>
    <row r="40" spans="1:76" s="28" customFormat="1" ht="15.75">
      <c r="A40" s="42" t="s">
        <v>247</v>
      </c>
      <c r="B40" s="42" t="s">
        <v>77</v>
      </c>
      <c r="F40" s="15">
        <f t="shared" si="13"/>
        <v>0</v>
      </c>
      <c r="H40" s="28">
        <v>20</v>
      </c>
      <c r="O40" s="28">
        <v>20</v>
      </c>
      <c r="P40" s="28" t="s">
        <v>264</v>
      </c>
      <c r="S40" s="28" t="s">
        <v>264</v>
      </c>
      <c r="T40" s="28" t="s">
        <v>264</v>
      </c>
      <c r="U40" s="28" t="s">
        <v>264</v>
      </c>
      <c r="X40" s="28" t="s">
        <v>264</v>
      </c>
      <c r="AD40" s="53">
        <f t="shared" si="2"/>
        <v>40</v>
      </c>
      <c r="AE40" s="53">
        <f t="shared" si="3"/>
        <v>40</v>
      </c>
      <c r="AF40" s="17"/>
      <c r="AG40" s="17" t="s">
        <v>264</v>
      </c>
      <c r="AH40" s="17" t="s">
        <v>264</v>
      </c>
      <c r="AI40" s="17" t="s">
        <v>264</v>
      </c>
      <c r="AJ40" s="17"/>
      <c r="AK40" s="17"/>
      <c r="AL40" s="27">
        <f t="shared" si="11"/>
        <v>0</v>
      </c>
      <c r="AM40" s="15">
        <f t="shared" si="12"/>
        <v>10</v>
      </c>
      <c r="AN40" s="30"/>
      <c r="AO40" s="29"/>
      <c r="AP40" s="29" t="s">
        <v>264</v>
      </c>
      <c r="AQ40" s="29"/>
      <c r="AR40" s="29" t="s">
        <v>264</v>
      </c>
      <c r="AS40" s="29"/>
      <c r="AT40" s="29" t="s">
        <v>264</v>
      </c>
      <c r="AU40" s="29"/>
      <c r="AV40" s="15">
        <f t="shared" si="14"/>
        <v>0</v>
      </c>
      <c r="AW40" s="53">
        <f t="shared" si="5"/>
        <v>30</v>
      </c>
      <c r="AX40" s="17"/>
      <c r="AY40" s="29" t="s">
        <v>264</v>
      </c>
      <c r="AZ40" s="29"/>
      <c r="BA40" s="29"/>
      <c r="BB40" s="29"/>
      <c r="BC40" s="29"/>
      <c r="BD40" s="29"/>
      <c r="BE40" s="29"/>
      <c r="BF40" s="40">
        <f t="shared" si="6"/>
        <v>0</v>
      </c>
      <c r="BG40" s="40">
        <f t="shared" si="7"/>
        <v>20</v>
      </c>
      <c r="BH40" s="17"/>
      <c r="BP40" s="29"/>
      <c r="BQ40" s="19"/>
      <c r="BR40" s="15">
        <f t="shared" si="15"/>
        <v>0</v>
      </c>
      <c r="BS40" s="53">
        <f t="shared" si="8"/>
        <v>20</v>
      </c>
      <c r="BT40" s="28">
        <v>-10</v>
      </c>
      <c r="BW40" s="53">
        <f t="shared" si="9"/>
        <v>-10</v>
      </c>
      <c r="BX40" s="61">
        <f t="shared" si="16"/>
        <v>30</v>
      </c>
    </row>
    <row r="41" spans="1:76" s="28" customFormat="1" ht="15" customHeight="1">
      <c r="A41" s="47" t="s">
        <v>277</v>
      </c>
      <c r="B41" s="47" t="s">
        <v>299</v>
      </c>
      <c r="C41" s="28">
        <v>10</v>
      </c>
      <c r="D41" s="28">
        <v>20</v>
      </c>
      <c r="E41" s="28">
        <v>20</v>
      </c>
      <c r="F41" s="15">
        <f t="shared" si="13"/>
        <v>50</v>
      </c>
      <c r="G41" s="28">
        <v>20</v>
      </c>
      <c r="J41" s="28">
        <v>30</v>
      </c>
      <c r="K41" s="28">
        <v>20</v>
      </c>
      <c r="P41" s="28" t="s">
        <v>264</v>
      </c>
      <c r="S41" s="28" t="s">
        <v>264</v>
      </c>
      <c r="T41" s="28" t="s">
        <v>264</v>
      </c>
      <c r="U41" s="28" t="s">
        <v>264</v>
      </c>
      <c r="W41" s="28">
        <v>40</v>
      </c>
      <c r="X41" s="28" t="s">
        <v>264</v>
      </c>
      <c r="Y41" s="28">
        <v>20</v>
      </c>
      <c r="AD41" s="53">
        <f t="shared" si="2"/>
        <v>130</v>
      </c>
      <c r="AE41" s="53">
        <f t="shared" si="3"/>
        <v>0</v>
      </c>
      <c r="AF41" s="17">
        <v>20</v>
      </c>
      <c r="AG41" s="17" t="s">
        <v>264</v>
      </c>
      <c r="AH41" s="17" t="s">
        <v>264</v>
      </c>
      <c r="AI41" s="17">
        <v>10</v>
      </c>
      <c r="AJ41" s="17">
        <v>10</v>
      </c>
      <c r="AK41" s="17"/>
      <c r="AL41" s="27">
        <f t="shared" si="11"/>
        <v>40</v>
      </c>
      <c r="AM41" s="15">
        <f t="shared" si="12"/>
        <v>0</v>
      </c>
      <c r="AN41" s="30">
        <v>10</v>
      </c>
      <c r="AO41" s="29"/>
      <c r="AP41" s="29">
        <v>10</v>
      </c>
      <c r="AQ41" s="29"/>
      <c r="AR41" s="29">
        <v>10</v>
      </c>
      <c r="AS41" s="29"/>
      <c r="AT41" s="29" t="s">
        <v>264</v>
      </c>
      <c r="AU41" s="29"/>
      <c r="AV41" s="15">
        <f t="shared" si="14"/>
        <v>30</v>
      </c>
      <c r="AW41" s="53">
        <f t="shared" si="5"/>
        <v>0</v>
      </c>
      <c r="AX41" s="17">
        <v>20</v>
      </c>
      <c r="AY41" s="29" t="s">
        <v>264</v>
      </c>
      <c r="AZ41" s="29"/>
      <c r="BA41" s="29"/>
      <c r="BB41" s="29">
        <v>20</v>
      </c>
      <c r="BC41" s="29"/>
      <c r="BD41" s="29"/>
      <c r="BE41" s="29"/>
      <c r="BF41" s="40">
        <f t="shared" si="6"/>
        <v>40</v>
      </c>
      <c r="BG41" s="40">
        <f t="shared" si="7"/>
        <v>0</v>
      </c>
      <c r="BH41" s="17"/>
      <c r="BJ41" s="28">
        <v>20</v>
      </c>
      <c r="BL41" s="28">
        <v>20</v>
      </c>
      <c r="BP41" s="29"/>
      <c r="BQ41" s="19"/>
      <c r="BR41" s="15">
        <f t="shared" si="15"/>
        <v>40</v>
      </c>
      <c r="BS41" s="53">
        <f t="shared" si="8"/>
        <v>0</v>
      </c>
      <c r="BU41" s="28">
        <v>20</v>
      </c>
      <c r="BW41" s="53">
        <f t="shared" si="9"/>
        <v>20</v>
      </c>
      <c r="BX41" s="61">
        <f t="shared" si="16"/>
        <v>350</v>
      </c>
    </row>
    <row r="42" spans="1:76" s="28" customFormat="1" ht="15.75">
      <c r="A42" s="47" t="s">
        <v>288</v>
      </c>
      <c r="B42" s="47" t="s">
        <v>310</v>
      </c>
      <c r="C42" s="29">
        <v>10</v>
      </c>
      <c r="D42" s="28">
        <v>20</v>
      </c>
      <c r="E42" s="28">
        <v>20</v>
      </c>
      <c r="F42" s="15">
        <f t="shared" si="13"/>
        <v>50</v>
      </c>
      <c r="G42" s="28">
        <v>20</v>
      </c>
      <c r="J42" s="28">
        <v>30</v>
      </c>
      <c r="K42" s="28">
        <v>20</v>
      </c>
      <c r="L42" s="28">
        <v>40</v>
      </c>
      <c r="M42" s="28">
        <v>20</v>
      </c>
      <c r="P42" s="28">
        <v>20</v>
      </c>
      <c r="R42" s="28">
        <v>10</v>
      </c>
      <c r="S42" s="28">
        <v>20</v>
      </c>
      <c r="T42" s="28" t="s">
        <v>264</v>
      </c>
      <c r="U42" s="28" t="s">
        <v>264</v>
      </c>
      <c r="V42" s="28">
        <v>10</v>
      </c>
      <c r="X42" s="28" t="s">
        <v>264</v>
      </c>
      <c r="Y42" s="28">
        <v>20</v>
      </c>
      <c r="AA42" s="28">
        <v>10</v>
      </c>
      <c r="AD42" s="53">
        <f t="shared" si="2"/>
        <v>220</v>
      </c>
      <c r="AE42" s="53">
        <f t="shared" si="3"/>
        <v>0</v>
      </c>
      <c r="AF42" s="17">
        <v>20</v>
      </c>
      <c r="AG42" s="17" t="s">
        <v>264</v>
      </c>
      <c r="AH42" s="17" t="s">
        <v>264</v>
      </c>
      <c r="AI42" s="17">
        <v>10</v>
      </c>
      <c r="AJ42" s="17">
        <v>10</v>
      </c>
      <c r="AK42" s="17"/>
      <c r="AL42" s="27">
        <f t="shared" si="11"/>
        <v>40</v>
      </c>
      <c r="AM42" s="15">
        <f t="shared" si="12"/>
        <v>0</v>
      </c>
      <c r="AN42" s="30"/>
      <c r="AO42" s="29"/>
      <c r="AP42" s="29">
        <v>10</v>
      </c>
      <c r="AQ42" s="29">
        <v>10</v>
      </c>
      <c r="AR42" s="29">
        <v>10</v>
      </c>
      <c r="AS42" s="29"/>
      <c r="AT42" s="29" t="s">
        <v>264</v>
      </c>
      <c r="AU42" s="29"/>
      <c r="AV42" s="15">
        <f t="shared" si="14"/>
        <v>30</v>
      </c>
      <c r="AW42" s="53">
        <f t="shared" si="5"/>
        <v>0</v>
      </c>
      <c r="AX42" s="17">
        <v>20</v>
      </c>
      <c r="AY42" s="29" t="s">
        <v>264</v>
      </c>
      <c r="AZ42" s="29"/>
      <c r="BA42" s="29"/>
      <c r="BB42" s="29"/>
      <c r="BC42" s="29"/>
      <c r="BD42" s="29"/>
      <c r="BE42" s="29"/>
      <c r="BF42" s="40">
        <f t="shared" si="6"/>
        <v>20</v>
      </c>
      <c r="BG42" s="40">
        <f t="shared" si="7"/>
        <v>0</v>
      </c>
      <c r="BH42" s="17">
        <v>20</v>
      </c>
      <c r="BN42" s="28">
        <v>40</v>
      </c>
      <c r="BP42" s="29"/>
      <c r="BQ42" s="19"/>
      <c r="BR42" s="15">
        <f t="shared" si="15"/>
        <v>60</v>
      </c>
      <c r="BS42" s="53">
        <f t="shared" si="8"/>
        <v>0</v>
      </c>
      <c r="BU42" s="28">
        <v>5</v>
      </c>
      <c r="BW42" s="53">
        <f t="shared" si="9"/>
        <v>5</v>
      </c>
      <c r="BX42" s="61">
        <f t="shared" si="16"/>
        <v>425</v>
      </c>
    </row>
    <row r="43" spans="1:76" s="28" customFormat="1" ht="15.75">
      <c r="A43" s="47" t="s">
        <v>273</v>
      </c>
      <c r="B43" s="47" t="s">
        <v>296</v>
      </c>
      <c r="C43" s="29">
        <v>10</v>
      </c>
      <c r="E43" s="12"/>
      <c r="F43" s="15">
        <f t="shared" si="13"/>
        <v>10</v>
      </c>
      <c r="P43" s="28" t="s">
        <v>264</v>
      </c>
      <c r="S43" s="28" t="s">
        <v>264</v>
      </c>
      <c r="T43" s="28" t="s">
        <v>264</v>
      </c>
      <c r="U43" s="28" t="s">
        <v>264</v>
      </c>
      <c r="X43" s="28" t="s">
        <v>264</v>
      </c>
      <c r="AD43" s="53">
        <f t="shared" si="2"/>
        <v>0</v>
      </c>
      <c r="AE43" s="53">
        <f t="shared" si="3"/>
        <v>80</v>
      </c>
      <c r="AF43" s="17"/>
      <c r="AG43" s="17" t="s">
        <v>264</v>
      </c>
      <c r="AH43" s="17" t="s">
        <v>264</v>
      </c>
      <c r="AI43" s="17" t="s">
        <v>264</v>
      </c>
      <c r="AJ43" s="17"/>
      <c r="AK43" s="17"/>
      <c r="AL43" s="27">
        <f t="shared" si="11"/>
        <v>0</v>
      </c>
      <c r="AM43" s="15">
        <f t="shared" si="12"/>
        <v>10</v>
      </c>
      <c r="AN43" s="30"/>
      <c r="AO43" s="29"/>
      <c r="AP43" s="29" t="s">
        <v>264</v>
      </c>
      <c r="AQ43" s="29"/>
      <c r="AR43" s="29" t="s">
        <v>264</v>
      </c>
      <c r="AS43" s="29"/>
      <c r="AT43" s="29" t="s">
        <v>264</v>
      </c>
      <c r="AU43" s="29"/>
      <c r="AV43" s="15">
        <f t="shared" si="14"/>
        <v>0</v>
      </c>
      <c r="AW43" s="53">
        <f t="shared" si="5"/>
        <v>30</v>
      </c>
      <c r="AX43" s="17"/>
      <c r="AY43" s="29" t="s">
        <v>264</v>
      </c>
      <c r="AZ43" s="29"/>
      <c r="BA43" s="29"/>
      <c r="BB43" s="29"/>
      <c r="BC43" s="29"/>
      <c r="BD43" s="29"/>
      <c r="BE43" s="29"/>
      <c r="BF43" s="40">
        <f t="shared" si="6"/>
        <v>0</v>
      </c>
      <c r="BG43" s="40">
        <f t="shared" si="7"/>
        <v>20</v>
      </c>
      <c r="BH43" s="17"/>
      <c r="BP43" s="29"/>
      <c r="BQ43" s="19"/>
      <c r="BR43" s="15">
        <f t="shared" si="15"/>
        <v>0</v>
      </c>
      <c r="BS43" s="53">
        <f t="shared" si="8"/>
        <v>20</v>
      </c>
      <c r="BW43" s="53">
        <f t="shared" si="9"/>
        <v>0</v>
      </c>
      <c r="BX43" s="61">
        <f t="shared" si="16"/>
        <v>10</v>
      </c>
    </row>
    <row r="44" spans="1:76" s="28" customFormat="1" ht="14.25" customHeight="1">
      <c r="A44" s="42" t="s">
        <v>248</v>
      </c>
      <c r="B44" s="42" t="s">
        <v>254</v>
      </c>
      <c r="D44" s="28">
        <v>20</v>
      </c>
      <c r="E44" s="12">
        <v>20</v>
      </c>
      <c r="F44" s="15">
        <f t="shared" si="13"/>
        <v>40</v>
      </c>
      <c r="H44" s="28">
        <v>20</v>
      </c>
      <c r="I44" s="28">
        <v>30</v>
      </c>
      <c r="K44" s="28">
        <v>20</v>
      </c>
      <c r="P44" s="28" t="s">
        <v>264</v>
      </c>
      <c r="S44" s="28" t="s">
        <v>264</v>
      </c>
      <c r="T44" s="28">
        <v>20</v>
      </c>
      <c r="U44" s="28">
        <v>40</v>
      </c>
      <c r="X44" s="28" t="s">
        <v>264</v>
      </c>
      <c r="Z44" s="28">
        <v>40</v>
      </c>
      <c r="AD44" s="53">
        <f t="shared" si="2"/>
        <v>170</v>
      </c>
      <c r="AE44" s="53">
        <f t="shared" si="3"/>
        <v>0</v>
      </c>
      <c r="AF44" s="17">
        <v>20</v>
      </c>
      <c r="AG44" s="17" t="s">
        <v>264</v>
      </c>
      <c r="AH44" s="17" t="s">
        <v>264</v>
      </c>
      <c r="AI44" s="17" t="s">
        <v>264</v>
      </c>
      <c r="AJ44" s="17"/>
      <c r="AK44" s="17"/>
      <c r="AL44" s="27">
        <f t="shared" si="11"/>
        <v>20</v>
      </c>
      <c r="AM44" s="15">
        <f t="shared" si="12"/>
        <v>0</v>
      </c>
      <c r="AN44" s="30"/>
      <c r="AO44" s="29"/>
      <c r="AP44" s="29">
        <v>10</v>
      </c>
      <c r="AQ44" s="29"/>
      <c r="AR44" s="29">
        <v>10</v>
      </c>
      <c r="AS44" s="29">
        <v>15</v>
      </c>
      <c r="AT44" s="29">
        <v>10</v>
      </c>
      <c r="AU44" s="29"/>
      <c r="AV44" s="15">
        <f t="shared" si="14"/>
        <v>45</v>
      </c>
      <c r="AW44" s="53">
        <f t="shared" si="5"/>
        <v>0</v>
      </c>
      <c r="AX44" s="17">
        <v>20</v>
      </c>
      <c r="AY44" s="29" t="s">
        <v>264</v>
      </c>
      <c r="AZ44" s="29"/>
      <c r="BA44" s="29"/>
      <c r="BB44" s="29"/>
      <c r="BC44" s="29"/>
      <c r="BD44" s="29"/>
      <c r="BE44" s="29"/>
      <c r="BF44" s="40">
        <f t="shared" si="6"/>
        <v>20</v>
      </c>
      <c r="BG44" s="40">
        <f t="shared" si="7"/>
        <v>0</v>
      </c>
      <c r="BH44" s="17"/>
      <c r="BM44" s="28">
        <v>20</v>
      </c>
      <c r="BP44" s="29"/>
      <c r="BQ44" s="19">
        <v>20</v>
      </c>
      <c r="BR44" s="15">
        <f t="shared" si="15"/>
        <v>40</v>
      </c>
      <c r="BS44" s="53">
        <f t="shared" si="8"/>
        <v>0</v>
      </c>
      <c r="BT44" s="28">
        <v>-5</v>
      </c>
      <c r="BW44" s="53">
        <f t="shared" si="9"/>
        <v>-5</v>
      </c>
      <c r="BX44" s="61">
        <f t="shared" si="16"/>
        <v>350</v>
      </c>
    </row>
    <row r="45" spans="1:76" s="28" customFormat="1" ht="15.75">
      <c r="A45" s="47" t="s">
        <v>268</v>
      </c>
      <c r="B45" s="47" t="s">
        <v>293</v>
      </c>
      <c r="F45" s="15">
        <f t="shared" si="13"/>
        <v>0</v>
      </c>
      <c r="P45" s="28" t="s">
        <v>264</v>
      </c>
      <c r="S45" s="28" t="s">
        <v>264</v>
      </c>
      <c r="T45" s="28" t="s">
        <v>264</v>
      </c>
      <c r="U45" s="28" t="s">
        <v>264</v>
      </c>
      <c r="X45" s="28" t="s">
        <v>264</v>
      </c>
      <c r="Z45" s="28">
        <v>40</v>
      </c>
      <c r="AD45" s="53">
        <f t="shared" si="2"/>
        <v>40</v>
      </c>
      <c r="AE45" s="53">
        <f t="shared" si="3"/>
        <v>40</v>
      </c>
      <c r="AF45" s="17"/>
      <c r="AG45" s="17">
        <v>20</v>
      </c>
      <c r="AH45" s="17" t="s">
        <v>264</v>
      </c>
      <c r="AI45" s="17" t="s">
        <v>264</v>
      </c>
      <c r="AJ45" s="17"/>
      <c r="AK45" s="17"/>
      <c r="AL45" s="27">
        <f t="shared" si="11"/>
        <v>20</v>
      </c>
      <c r="AM45" s="15">
        <f t="shared" si="12"/>
        <v>0</v>
      </c>
      <c r="AN45" s="30"/>
      <c r="AO45" s="29"/>
      <c r="AP45" s="29">
        <v>0</v>
      </c>
      <c r="AQ45" s="29">
        <v>10</v>
      </c>
      <c r="AR45" s="29" t="s">
        <v>264</v>
      </c>
      <c r="AS45" s="29"/>
      <c r="AT45" s="29" t="s">
        <v>264</v>
      </c>
      <c r="AU45" s="29"/>
      <c r="AV45" s="15">
        <f t="shared" si="14"/>
        <v>10</v>
      </c>
      <c r="AW45" s="53">
        <f t="shared" si="5"/>
        <v>20</v>
      </c>
      <c r="AX45" s="17"/>
      <c r="AY45" s="29" t="s">
        <v>264</v>
      </c>
      <c r="AZ45" s="29"/>
      <c r="BA45" s="29"/>
      <c r="BB45" s="29"/>
      <c r="BC45" s="29"/>
      <c r="BD45" s="29"/>
      <c r="BE45" s="29"/>
      <c r="BF45" s="40">
        <f t="shared" si="6"/>
        <v>0</v>
      </c>
      <c r="BG45" s="40">
        <f t="shared" si="7"/>
        <v>20</v>
      </c>
      <c r="BH45" s="17"/>
      <c r="BP45" s="29"/>
      <c r="BQ45" s="19"/>
      <c r="BR45" s="15">
        <f t="shared" si="15"/>
        <v>0</v>
      </c>
      <c r="BS45" s="53">
        <f t="shared" si="8"/>
        <v>20</v>
      </c>
      <c r="BT45" s="28">
        <v>-5</v>
      </c>
      <c r="BU45" s="28">
        <v>5</v>
      </c>
      <c r="BW45" s="53">
        <f t="shared" si="9"/>
        <v>0</v>
      </c>
      <c r="BX45" s="61">
        <f t="shared" si="16"/>
        <v>70</v>
      </c>
    </row>
    <row r="46" spans="1:76" s="28" customFormat="1" ht="15.75">
      <c r="A46" s="47" t="s">
        <v>268</v>
      </c>
      <c r="B46" s="47" t="s">
        <v>291</v>
      </c>
      <c r="C46" s="28">
        <v>10</v>
      </c>
      <c r="D46" s="28">
        <v>20</v>
      </c>
      <c r="E46" s="28">
        <v>20</v>
      </c>
      <c r="F46" s="15">
        <f t="shared" si="13"/>
        <v>50</v>
      </c>
      <c r="G46" s="28">
        <v>20</v>
      </c>
      <c r="J46" s="28">
        <v>30</v>
      </c>
      <c r="K46" s="28">
        <v>20</v>
      </c>
      <c r="L46" s="28">
        <v>40</v>
      </c>
      <c r="M46" s="28">
        <v>20</v>
      </c>
      <c r="N46" s="28">
        <v>20</v>
      </c>
      <c r="O46" s="28">
        <v>20</v>
      </c>
      <c r="P46" s="28" t="s">
        <v>264</v>
      </c>
      <c r="S46" s="28">
        <v>20</v>
      </c>
      <c r="T46" s="28">
        <v>20</v>
      </c>
      <c r="U46" s="28" t="s">
        <v>264</v>
      </c>
      <c r="W46" s="28">
        <v>40</v>
      </c>
      <c r="X46" s="28">
        <v>40</v>
      </c>
      <c r="Y46" s="28">
        <v>20</v>
      </c>
      <c r="Z46" s="28">
        <v>40</v>
      </c>
      <c r="AA46" s="28">
        <v>10</v>
      </c>
      <c r="AC46" s="28">
        <v>10</v>
      </c>
      <c r="AD46" s="53">
        <f t="shared" si="2"/>
        <v>370</v>
      </c>
      <c r="AE46" s="53">
        <f t="shared" si="3"/>
        <v>0</v>
      </c>
      <c r="AF46" s="17">
        <v>20</v>
      </c>
      <c r="AG46" s="17">
        <v>20</v>
      </c>
      <c r="AH46" s="17" t="s">
        <v>264</v>
      </c>
      <c r="AI46" s="17">
        <v>10</v>
      </c>
      <c r="AJ46" s="17">
        <v>10</v>
      </c>
      <c r="AK46" s="17"/>
      <c r="AL46" s="27">
        <f t="shared" si="11"/>
        <v>60</v>
      </c>
      <c r="AM46" s="15">
        <f t="shared" si="12"/>
        <v>0</v>
      </c>
      <c r="AN46" s="30">
        <v>10</v>
      </c>
      <c r="AO46" s="29"/>
      <c r="AP46" s="29">
        <v>10</v>
      </c>
      <c r="AQ46" s="17">
        <v>10</v>
      </c>
      <c r="AR46" s="17">
        <v>10</v>
      </c>
      <c r="AS46" s="17"/>
      <c r="AT46" s="29" t="s">
        <v>264</v>
      </c>
      <c r="AU46" s="29"/>
      <c r="AV46" s="15">
        <f t="shared" si="14"/>
        <v>40</v>
      </c>
      <c r="AW46" s="53">
        <f t="shared" si="5"/>
        <v>0</v>
      </c>
      <c r="AX46" s="17">
        <v>20</v>
      </c>
      <c r="AY46" s="29" t="s">
        <v>264</v>
      </c>
      <c r="AZ46" s="29"/>
      <c r="BA46" s="29"/>
      <c r="BB46" s="29"/>
      <c r="BC46" s="29"/>
      <c r="BD46" s="29"/>
      <c r="BE46" s="29"/>
      <c r="BF46" s="40">
        <f t="shared" si="6"/>
        <v>20</v>
      </c>
      <c r="BG46" s="40">
        <f t="shared" si="7"/>
        <v>0</v>
      </c>
      <c r="BH46" s="17"/>
      <c r="BJ46" s="28">
        <v>20</v>
      </c>
      <c r="BL46" s="28">
        <v>20</v>
      </c>
      <c r="BP46" s="29"/>
      <c r="BQ46" s="19">
        <v>20</v>
      </c>
      <c r="BR46" s="15">
        <f t="shared" si="15"/>
        <v>60</v>
      </c>
      <c r="BS46" s="53">
        <f t="shared" si="8"/>
        <v>0</v>
      </c>
      <c r="BU46" s="72">
        <v>5</v>
      </c>
      <c r="BV46" s="28">
        <v>15</v>
      </c>
      <c r="BW46" s="53">
        <f t="shared" si="9"/>
        <v>20</v>
      </c>
      <c r="BX46" s="61">
        <f t="shared" si="16"/>
        <v>640</v>
      </c>
    </row>
    <row r="47" spans="1:76" s="28" customFormat="1" ht="15.75">
      <c r="A47" s="42" t="s">
        <v>115</v>
      </c>
      <c r="B47" s="42" t="s">
        <v>76</v>
      </c>
      <c r="D47" s="28">
        <v>20</v>
      </c>
      <c r="E47" s="28">
        <v>20</v>
      </c>
      <c r="F47" s="15">
        <f t="shared" si="13"/>
        <v>40</v>
      </c>
      <c r="H47" s="28">
        <v>20</v>
      </c>
      <c r="I47" s="28">
        <v>30</v>
      </c>
      <c r="M47" s="28">
        <v>20</v>
      </c>
      <c r="P47" s="28" t="s">
        <v>264</v>
      </c>
      <c r="S47" s="28" t="s">
        <v>264</v>
      </c>
      <c r="T47" s="28" t="s">
        <v>264</v>
      </c>
      <c r="U47" s="28" t="s">
        <v>264</v>
      </c>
      <c r="X47" s="28" t="s">
        <v>264</v>
      </c>
      <c r="AA47" s="28">
        <v>10</v>
      </c>
      <c r="AB47" s="29">
        <v>10</v>
      </c>
      <c r="AD47" s="53">
        <f t="shared" si="2"/>
        <v>90</v>
      </c>
      <c r="AE47" s="53">
        <f t="shared" si="3"/>
        <v>0</v>
      </c>
      <c r="AF47" s="17">
        <v>20</v>
      </c>
      <c r="AG47" s="17" t="s">
        <v>264</v>
      </c>
      <c r="AH47" s="17" t="s">
        <v>264</v>
      </c>
      <c r="AI47" s="17" t="s">
        <v>264</v>
      </c>
      <c r="AJ47" s="17"/>
      <c r="AK47" s="17"/>
      <c r="AL47" s="27">
        <f t="shared" si="11"/>
        <v>20</v>
      </c>
      <c r="AM47" s="15">
        <f t="shared" si="12"/>
        <v>0</v>
      </c>
      <c r="AN47" s="30"/>
      <c r="AO47" s="29"/>
      <c r="AP47" s="29">
        <v>10</v>
      </c>
      <c r="AQ47" s="29"/>
      <c r="AR47" s="29">
        <v>10</v>
      </c>
      <c r="AS47" s="29"/>
      <c r="AT47" s="29" t="s">
        <v>264</v>
      </c>
      <c r="AU47" s="29"/>
      <c r="AV47" s="15">
        <f t="shared" si="14"/>
        <v>20</v>
      </c>
      <c r="AW47" s="53">
        <f t="shared" si="5"/>
        <v>10</v>
      </c>
      <c r="AX47" s="17">
        <v>20</v>
      </c>
      <c r="AY47" s="29" t="s">
        <v>264</v>
      </c>
      <c r="AZ47" s="29"/>
      <c r="BA47" s="29"/>
      <c r="BB47" s="29"/>
      <c r="BC47" s="29"/>
      <c r="BD47" s="29"/>
      <c r="BE47" s="29"/>
      <c r="BF47" s="40">
        <f t="shared" si="6"/>
        <v>20</v>
      </c>
      <c r="BG47" s="40">
        <f t="shared" si="7"/>
        <v>0</v>
      </c>
      <c r="BH47" s="17"/>
      <c r="BL47" s="28">
        <v>20</v>
      </c>
      <c r="BP47" s="29"/>
      <c r="BQ47" s="19"/>
      <c r="BR47" s="15">
        <f t="shared" si="15"/>
        <v>20</v>
      </c>
      <c r="BS47" s="53">
        <f t="shared" si="8"/>
        <v>0</v>
      </c>
      <c r="BT47" s="28">
        <v>-5</v>
      </c>
      <c r="BW47" s="53">
        <f t="shared" si="9"/>
        <v>-5</v>
      </c>
      <c r="BX47" s="61">
        <f t="shared" si="16"/>
        <v>205</v>
      </c>
    </row>
    <row r="48" spans="1:76" s="28" customFormat="1" ht="15.75">
      <c r="A48" s="42" t="s">
        <v>249</v>
      </c>
      <c r="B48" s="42" t="s">
        <v>255</v>
      </c>
      <c r="F48" s="15">
        <f t="shared" si="13"/>
        <v>0</v>
      </c>
      <c r="L48" s="28">
        <v>40</v>
      </c>
      <c r="P48" s="28" t="s">
        <v>264</v>
      </c>
      <c r="S48" s="28">
        <v>20</v>
      </c>
      <c r="T48" s="28" t="s">
        <v>264</v>
      </c>
      <c r="U48" s="28" t="s">
        <v>264</v>
      </c>
      <c r="X48" s="28" t="s">
        <v>264</v>
      </c>
      <c r="AD48" s="53">
        <f t="shared" si="2"/>
        <v>60</v>
      </c>
      <c r="AE48" s="53">
        <f>IF(AD48&lt;80,80-AD48,0)</f>
        <v>20</v>
      </c>
      <c r="AF48" s="17"/>
      <c r="AG48" s="17" t="s">
        <v>264</v>
      </c>
      <c r="AH48" s="17" t="s">
        <v>264</v>
      </c>
      <c r="AI48" s="17" t="s">
        <v>264</v>
      </c>
      <c r="AJ48" s="17"/>
      <c r="AK48" s="17"/>
      <c r="AL48" s="27">
        <f t="shared" si="11"/>
        <v>0</v>
      </c>
      <c r="AM48" s="15">
        <f t="shared" si="12"/>
        <v>10</v>
      </c>
      <c r="AN48" s="30"/>
      <c r="AO48" s="29"/>
      <c r="AP48" s="29" t="s">
        <v>264</v>
      </c>
      <c r="AQ48" s="29"/>
      <c r="AR48" s="29" t="s">
        <v>264</v>
      </c>
      <c r="AS48" s="29"/>
      <c r="AT48" s="29" t="s">
        <v>264</v>
      </c>
      <c r="AU48" s="29"/>
      <c r="AV48" s="15">
        <f t="shared" si="14"/>
        <v>0</v>
      </c>
      <c r="AW48" s="53">
        <f t="shared" si="5"/>
        <v>30</v>
      </c>
      <c r="AX48" s="17"/>
      <c r="AY48" s="29" t="s">
        <v>264</v>
      </c>
      <c r="AZ48" s="29"/>
      <c r="BA48" s="29"/>
      <c r="BB48" s="29"/>
      <c r="BC48" s="29"/>
      <c r="BD48" s="29"/>
      <c r="BE48" s="29"/>
      <c r="BF48" s="40">
        <f t="shared" si="6"/>
        <v>0</v>
      </c>
      <c r="BG48" s="40">
        <f t="shared" si="7"/>
        <v>20</v>
      </c>
      <c r="BH48" s="17"/>
      <c r="BN48" s="28">
        <v>40</v>
      </c>
      <c r="BP48" s="29"/>
      <c r="BQ48" s="19"/>
      <c r="BR48" s="15">
        <f t="shared" si="15"/>
        <v>40</v>
      </c>
      <c r="BS48" s="53">
        <f t="shared" si="8"/>
        <v>0</v>
      </c>
      <c r="BW48" s="53">
        <f t="shared" si="9"/>
        <v>0</v>
      </c>
      <c r="BX48" s="61">
        <f t="shared" si="16"/>
        <v>100</v>
      </c>
    </row>
    <row r="49" spans="1:76" s="28" customFormat="1" ht="15.75">
      <c r="A49" s="47" t="s">
        <v>286</v>
      </c>
      <c r="B49" s="47" t="s">
        <v>308</v>
      </c>
      <c r="C49" s="28">
        <v>10</v>
      </c>
      <c r="D49" s="28">
        <v>20</v>
      </c>
      <c r="E49" s="28">
        <v>20</v>
      </c>
      <c r="F49" s="15">
        <f t="shared" si="13"/>
        <v>50</v>
      </c>
      <c r="G49" s="28">
        <v>20</v>
      </c>
      <c r="J49" s="28">
        <v>30</v>
      </c>
      <c r="K49" s="28">
        <v>20</v>
      </c>
      <c r="O49" s="28">
        <v>20</v>
      </c>
      <c r="P49" s="28" t="s">
        <v>264</v>
      </c>
      <c r="S49" s="28" t="s">
        <v>264</v>
      </c>
      <c r="T49" s="28" t="s">
        <v>264</v>
      </c>
      <c r="U49" s="28" t="s">
        <v>264</v>
      </c>
      <c r="X49" s="28" t="s">
        <v>264</v>
      </c>
      <c r="AA49" s="28">
        <v>10</v>
      </c>
      <c r="AD49" s="53">
        <f t="shared" si="2"/>
        <v>100</v>
      </c>
      <c r="AE49" s="53">
        <f t="shared" si="3"/>
        <v>0</v>
      </c>
      <c r="AF49" s="17">
        <v>20</v>
      </c>
      <c r="AG49" s="17" t="s">
        <v>264</v>
      </c>
      <c r="AH49" s="17" t="s">
        <v>264</v>
      </c>
      <c r="AI49" s="17">
        <v>10</v>
      </c>
      <c r="AJ49" s="17">
        <v>10</v>
      </c>
      <c r="AK49" s="17"/>
      <c r="AL49" s="27">
        <f t="shared" si="11"/>
        <v>40</v>
      </c>
      <c r="AM49" s="15">
        <f t="shared" si="12"/>
        <v>0</v>
      </c>
      <c r="AN49" s="30">
        <v>10</v>
      </c>
      <c r="AO49" s="29"/>
      <c r="AP49" s="29">
        <v>10</v>
      </c>
      <c r="AQ49" s="29"/>
      <c r="AR49" s="29" t="s">
        <v>264</v>
      </c>
      <c r="AS49" s="29"/>
      <c r="AT49" s="29" t="s">
        <v>264</v>
      </c>
      <c r="AU49" s="29"/>
      <c r="AV49" s="15">
        <f t="shared" si="14"/>
        <v>20</v>
      </c>
      <c r="AW49" s="53">
        <f t="shared" si="5"/>
        <v>10</v>
      </c>
      <c r="AX49" s="17">
        <v>20</v>
      </c>
      <c r="AY49" s="29">
        <v>20</v>
      </c>
      <c r="AZ49" s="29">
        <v>20</v>
      </c>
      <c r="BA49" s="29"/>
      <c r="BB49" s="29"/>
      <c r="BC49" s="29"/>
      <c r="BD49" s="29"/>
      <c r="BE49" s="29"/>
      <c r="BF49" s="40">
        <f t="shared" si="6"/>
        <v>60</v>
      </c>
      <c r="BG49" s="40">
        <f t="shared" si="7"/>
        <v>0</v>
      </c>
      <c r="BH49" s="17"/>
      <c r="BP49" s="29"/>
      <c r="BQ49" s="19"/>
      <c r="BR49" s="15">
        <f t="shared" si="15"/>
        <v>0</v>
      </c>
      <c r="BS49" s="53">
        <f t="shared" si="8"/>
        <v>20</v>
      </c>
      <c r="BW49" s="53">
        <f t="shared" si="9"/>
        <v>0</v>
      </c>
      <c r="BX49" s="61">
        <f t="shared" si="16"/>
        <v>270</v>
      </c>
    </row>
    <row r="50" spans="1:76" s="28" customFormat="1" ht="15.75">
      <c r="A50" s="47" t="s">
        <v>275</v>
      </c>
      <c r="B50" s="47" t="s">
        <v>298</v>
      </c>
      <c r="C50" s="29"/>
      <c r="F50" s="15">
        <f t="shared" si="13"/>
        <v>0</v>
      </c>
      <c r="P50" s="28" t="s">
        <v>264</v>
      </c>
      <c r="S50" s="28" t="s">
        <v>264</v>
      </c>
      <c r="T50" s="28" t="s">
        <v>264</v>
      </c>
      <c r="U50" s="28" t="s">
        <v>264</v>
      </c>
      <c r="X50" s="28" t="s">
        <v>264</v>
      </c>
      <c r="AD50" s="53">
        <f t="shared" si="2"/>
        <v>0</v>
      </c>
      <c r="AE50" s="53">
        <f t="shared" si="3"/>
        <v>80</v>
      </c>
      <c r="AF50" s="17"/>
      <c r="AG50" s="17" t="s">
        <v>264</v>
      </c>
      <c r="AH50" s="17" t="s">
        <v>264</v>
      </c>
      <c r="AI50" s="17" t="s">
        <v>264</v>
      </c>
      <c r="AJ50" s="17"/>
      <c r="AK50" s="17"/>
      <c r="AL50" s="27">
        <f t="shared" si="11"/>
        <v>0</v>
      </c>
      <c r="AM50" s="15">
        <f t="shared" si="12"/>
        <v>10</v>
      </c>
      <c r="AN50" s="30"/>
      <c r="AO50" s="29"/>
      <c r="AP50" s="29" t="s">
        <v>264</v>
      </c>
      <c r="AQ50" s="29"/>
      <c r="AR50" s="29" t="s">
        <v>264</v>
      </c>
      <c r="AS50" s="29"/>
      <c r="AT50" s="29" t="s">
        <v>264</v>
      </c>
      <c r="AU50" s="29"/>
      <c r="AV50" s="15">
        <f t="shared" si="14"/>
        <v>0</v>
      </c>
      <c r="AW50" s="53">
        <f t="shared" si="5"/>
        <v>30</v>
      </c>
      <c r="AX50" s="17"/>
      <c r="AY50" s="29" t="s">
        <v>264</v>
      </c>
      <c r="AZ50" s="29"/>
      <c r="BA50" s="29"/>
      <c r="BB50" s="29"/>
      <c r="BC50" s="29"/>
      <c r="BD50" s="29"/>
      <c r="BE50" s="29"/>
      <c r="BF50" s="40">
        <f t="shared" si="6"/>
        <v>0</v>
      </c>
      <c r="BG50" s="40">
        <f t="shared" si="7"/>
        <v>20</v>
      </c>
      <c r="BH50" s="17"/>
      <c r="BP50" s="29"/>
      <c r="BQ50" s="19"/>
      <c r="BR50" s="15">
        <f t="shared" si="15"/>
        <v>0</v>
      </c>
      <c r="BS50" s="53">
        <f t="shared" si="8"/>
        <v>20</v>
      </c>
      <c r="BW50" s="53">
        <f t="shared" si="9"/>
        <v>0</v>
      </c>
      <c r="BX50" s="61">
        <f t="shared" si="16"/>
        <v>0</v>
      </c>
    </row>
    <row r="51" spans="1:76" s="28" customFormat="1" ht="15.75">
      <c r="A51" s="47" t="s">
        <v>283</v>
      </c>
      <c r="B51" s="47" t="s">
        <v>305</v>
      </c>
      <c r="C51" s="29">
        <v>10</v>
      </c>
      <c r="D51" s="28">
        <v>20</v>
      </c>
      <c r="E51" s="12">
        <v>20</v>
      </c>
      <c r="F51" s="15">
        <f t="shared" si="13"/>
        <v>50</v>
      </c>
      <c r="K51" s="28">
        <v>20</v>
      </c>
      <c r="P51" s="28" t="s">
        <v>264</v>
      </c>
      <c r="R51" s="28">
        <v>10</v>
      </c>
      <c r="S51" s="28">
        <v>20</v>
      </c>
      <c r="T51" s="28" t="s">
        <v>264</v>
      </c>
      <c r="U51" s="28" t="s">
        <v>264</v>
      </c>
      <c r="X51" s="28" t="s">
        <v>264</v>
      </c>
      <c r="AD51" s="53">
        <f t="shared" si="2"/>
        <v>50</v>
      </c>
      <c r="AE51" s="53">
        <f t="shared" si="3"/>
        <v>30</v>
      </c>
      <c r="AF51" s="17">
        <v>20</v>
      </c>
      <c r="AG51" s="17">
        <v>20</v>
      </c>
      <c r="AH51" s="17">
        <v>10</v>
      </c>
      <c r="AI51" s="17">
        <v>10</v>
      </c>
      <c r="AJ51" s="17">
        <v>10</v>
      </c>
      <c r="AK51" s="17"/>
      <c r="AL51" s="27">
        <f t="shared" si="11"/>
        <v>70</v>
      </c>
      <c r="AM51" s="15">
        <f t="shared" si="12"/>
        <v>0</v>
      </c>
      <c r="AN51" s="30">
        <v>10</v>
      </c>
      <c r="AO51" s="29"/>
      <c r="AP51" s="17">
        <v>10</v>
      </c>
      <c r="AQ51" s="17"/>
      <c r="AR51" s="17" t="s">
        <v>264</v>
      </c>
      <c r="AS51" s="17"/>
      <c r="AT51" s="29" t="s">
        <v>264</v>
      </c>
      <c r="AU51" s="29"/>
      <c r="AV51" s="15">
        <f t="shared" si="14"/>
        <v>20</v>
      </c>
      <c r="AW51" s="53">
        <f t="shared" si="5"/>
        <v>10</v>
      </c>
      <c r="AX51" s="17">
        <v>20</v>
      </c>
      <c r="AY51" s="29" t="s">
        <v>264</v>
      </c>
      <c r="AZ51" s="29"/>
      <c r="BA51" s="29"/>
      <c r="BB51" s="29"/>
      <c r="BC51" s="29"/>
      <c r="BD51" s="29"/>
      <c r="BE51" s="29"/>
      <c r="BF51" s="40">
        <f t="shared" si="6"/>
        <v>20</v>
      </c>
      <c r="BG51" s="40">
        <f t="shared" si="7"/>
        <v>0</v>
      </c>
      <c r="BH51" s="17"/>
      <c r="BP51" s="29"/>
      <c r="BQ51" s="19"/>
      <c r="BR51" s="15">
        <f t="shared" si="15"/>
        <v>0</v>
      </c>
      <c r="BS51" s="53">
        <f t="shared" si="8"/>
        <v>20</v>
      </c>
      <c r="BW51" s="53">
        <f t="shared" si="9"/>
        <v>0</v>
      </c>
      <c r="BX51" s="61">
        <f t="shared" si="16"/>
        <v>210</v>
      </c>
    </row>
    <row r="52" spans="1:76" s="28" customFormat="1" ht="15.75">
      <c r="A52" s="42" t="s">
        <v>64</v>
      </c>
      <c r="B52" s="42" t="s">
        <v>77</v>
      </c>
      <c r="C52" s="28" t="s">
        <v>264</v>
      </c>
      <c r="D52" s="28">
        <v>20</v>
      </c>
      <c r="E52" s="28">
        <v>20</v>
      </c>
      <c r="F52" s="15">
        <f t="shared" si="13"/>
        <v>40</v>
      </c>
      <c r="I52" s="28">
        <v>30</v>
      </c>
      <c r="J52" s="28">
        <v>30</v>
      </c>
      <c r="L52" s="28">
        <v>40</v>
      </c>
      <c r="M52" s="28">
        <v>20</v>
      </c>
      <c r="P52" s="28" t="s">
        <v>264</v>
      </c>
      <c r="S52" s="28" t="s">
        <v>264</v>
      </c>
      <c r="T52" s="28" t="s">
        <v>264</v>
      </c>
      <c r="U52" s="28" t="s">
        <v>264</v>
      </c>
      <c r="X52" s="28" t="s">
        <v>264</v>
      </c>
      <c r="AD52" s="53">
        <f t="shared" si="2"/>
        <v>120</v>
      </c>
      <c r="AE52" s="53">
        <f>IF(AD52&lt;80,80-AD52,0)</f>
        <v>0</v>
      </c>
      <c r="AF52" s="17"/>
      <c r="AG52" s="17">
        <v>20</v>
      </c>
      <c r="AH52" s="17" t="s">
        <v>264</v>
      </c>
      <c r="AI52" s="17" t="s">
        <v>264</v>
      </c>
      <c r="AJ52" s="17"/>
      <c r="AK52" s="17"/>
      <c r="AL52" s="27">
        <f t="shared" si="11"/>
        <v>20</v>
      </c>
      <c r="AM52" s="15">
        <f t="shared" si="12"/>
        <v>0</v>
      </c>
      <c r="AN52" s="30"/>
      <c r="AO52" s="29"/>
      <c r="AP52" s="29" t="s">
        <v>264</v>
      </c>
      <c r="AQ52" s="29">
        <v>10</v>
      </c>
      <c r="AR52" s="28">
        <v>10</v>
      </c>
      <c r="AT52" s="29" t="s">
        <v>264</v>
      </c>
      <c r="AU52" s="29"/>
      <c r="AV52" s="15">
        <f t="shared" si="14"/>
        <v>20</v>
      </c>
      <c r="AW52" s="53">
        <f t="shared" si="5"/>
        <v>10</v>
      </c>
      <c r="AX52" s="17"/>
      <c r="AY52" s="29" t="s">
        <v>264</v>
      </c>
      <c r="AZ52" s="29"/>
      <c r="BA52" s="29">
        <v>20</v>
      </c>
      <c r="BB52" s="29"/>
      <c r="BC52" s="29"/>
      <c r="BD52" s="29"/>
      <c r="BE52" s="29"/>
      <c r="BF52" s="40">
        <f t="shared" si="6"/>
        <v>20</v>
      </c>
      <c r="BG52" s="40">
        <f t="shared" si="7"/>
        <v>0</v>
      </c>
      <c r="BH52" s="17">
        <v>20</v>
      </c>
      <c r="BP52" s="29"/>
      <c r="BQ52" s="19"/>
      <c r="BR52" s="15">
        <f t="shared" si="15"/>
        <v>20</v>
      </c>
      <c r="BS52" s="53">
        <f t="shared" si="8"/>
        <v>0</v>
      </c>
      <c r="BU52" s="28">
        <v>10</v>
      </c>
      <c r="BW52" s="53">
        <f t="shared" si="9"/>
        <v>10</v>
      </c>
      <c r="BX52" s="61">
        <f t="shared" si="16"/>
        <v>250</v>
      </c>
    </row>
    <row r="53" spans="1:76" s="28" customFormat="1" ht="15.75">
      <c r="A53" s="42" t="s">
        <v>117</v>
      </c>
      <c r="B53" s="42" t="s">
        <v>77</v>
      </c>
      <c r="D53" s="28">
        <v>20</v>
      </c>
      <c r="E53" s="28">
        <v>20</v>
      </c>
      <c r="F53" s="15">
        <f t="shared" si="13"/>
        <v>40</v>
      </c>
      <c r="I53" s="28">
        <v>30</v>
      </c>
      <c r="J53" s="28">
        <v>30</v>
      </c>
      <c r="P53" s="28">
        <v>20</v>
      </c>
      <c r="R53" s="28">
        <v>10</v>
      </c>
      <c r="S53" s="28" t="s">
        <v>264</v>
      </c>
      <c r="T53" s="28" t="s">
        <v>264</v>
      </c>
      <c r="U53" s="28" t="s">
        <v>264</v>
      </c>
      <c r="X53" s="28" t="s">
        <v>264</v>
      </c>
      <c r="AD53" s="53">
        <f t="shared" si="2"/>
        <v>90</v>
      </c>
      <c r="AE53" s="53">
        <f t="shared" si="3"/>
        <v>0</v>
      </c>
      <c r="AF53" s="17"/>
      <c r="AG53" s="17" t="s">
        <v>264</v>
      </c>
      <c r="AH53" s="17" t="s">
        <v>264</v>
      </c>
      <c r="AI53" s="17" t="s">
        <v>264</v>
      </c>
      <c r="AJ53" s="17">
        <v>10</v>
      </c>
      <c r="AK53" s="17"/>
      <c r="AL53" s="27">
        <f t="shared" si="11"/>
        <v>10</v>
      </c>
      <c r="AM53" s="15">
        <f t="shared" si="12"/>
        <v>0</v>
      </c>
      <c r="AN53" s="30"/>
      <c r="AO53" s="29"/>
      <c r="AP53" s="29" t="s">
        <v>264</v>
      </c>
      <c r="AQ53" s="29">
        <v>10</v>
      </c>
      <c r="AR53" s="29">
        <v>10</v>
      </c>
      <c r="AS53" s="29"/>
      <c r="AT53" s="29" t="s">
        <v>264</v>
      </c>
      <c r="AU53" s="29"/>
      <c r="AV53" s="15">
        <f t="shared" si="14"/>
        <v>20</v>
      </c>
      <c r="AW53" s="53">
        <f t="shared" si="5"/>
        <v>10</v>
      </c>
      <c r="AX53" s="17"/>
      <c r="AY53" s="29" t="s">
        <v>264</v>
      </c>
      <c r="AZ53" s="29"/>
      <c r="BA53" s="29">
        <v>20</v>
      </c>
      <c r="BB53" s="29"/>
      <c r="BC53" s="29"/>
      <c r="BD53" s="29"/>
      <c r="BE53" s="29"/>
      <c r="BF53" s="40">
        <f t="shared" si="6"/>
        <v>20</v>
      </c>
      <c r="BG53" s="40">
        <f t="shared" si="7"/>
        <v>0</v>
      </c>
      <c r="BH53" s="17">
        <v>20</v>
      </c>
      <c r="BP53" s="29"/>
      <c r="BQ53" s="19"/>
      <c r="BR53" s="15">
        <f t="shared" si="15"/>
        <v>20</v>
      </c>
      <c r="BS53" s="53">
        <f t="shared" si="8"/>
        <v>0</v>
      </c>
      <c r="BT53" s="28">
        <v>-5</v>
      </c>
      <c r="BW53" s="53">
        <f t="shared" si="9"/>
        <v>-5</v>
      </c>
      <c r="BX53" s="61">
        <f t="shared" si="16"/>
        <v>195</v>
      </c>
    </row>
    <row r="54" spans="1:76" s="28" customFormat="1" ht="15.75">
      <c r="A54" s="42" t="s">
        <v>79</v>
      </c>
      <c r="B54" s="42" t="s">
        <v>70</v>
      </c>
      <c r="D54" s="28">
        <v>20</v>
      </c>
      <c r="E54" s="12"/>
      <c r="F54" s="15">
        <f t="shared" si="13"/>
        <v>20</v>
      </c>
      <c r="L54" s="28">
        <v>40</v>
      </c>
      <c r="P54" s="28">
        <v>20</v>
      </c>
      <c r="S54" s="28">
        <v>20</v>
      </c>
      <c r="T54" s="28" t="s">
        <v>264</v>
      </c>
      <c r="U54" s="28" t="s">
        <v>264</v>
      </c>
      <c r="X54" s="28" t="s">
        <v>264</v>
      </c>
      <c r="AD54" s="53">
        <f t="shared" si="2"/>
        <v>80</v>
      </c>
      <c r="AE54" s="53">
        <f t="shared" si="3"/>
        <v>0</v>
      </c>
      <c r="AF54" s="17"/>
      <c r="AG54" s="17" t="s">
        <v>264</v>
      </c>
      <c r="AH54" s="17" t="s">
        <v>264</v>
      </c>
      <c r="AI54" s="17" t="s">
        <v>264</v>
      </c>
      <c r="AJ54" s="17"/>
      <c r="AK54" s="17"/>
      <c r="AL54" s="27">
        <f t="shared" si="11"/>
        <v>0</v>
      </c>
      <c r="AM54" s="15">
        <f t="shared" si="12"/>
        <v>10</v>
      </c>
      <c r="AN54" s="30"/>
      <c r="AO54" s="29"/>
      <c r="AP54" s="29">
        <v>10</v>
      </c>
      <c r="AQ54" s="29"/>
      <c r="AR54" s="29" t="s">
        <v>264</v>
      </c>
      <c r="AS54" s="29"/>
      <c r="AT54" s="29" t="s">
        <v>264</v>
      </c>
      <c r="AU54" s="29"/>
      <c r="AV54" s="15">
        <f t="shared" si="14"/>
        <v>10</v>
      </c>
      <c r="AW54" s="53">
        <f t="shared" si="5"/>
        <v>20</v>
      </c>
      <c r="AX54" s="17">
        <v>20</v>
      </c>
      <c r="AY54" s="29" t="s">
        <v>264</v>
      </c>
      <c r="AZ54" s="29"/>
      <c r="BA54" s="29"/>
      <c r="BB54" s="29"/>
      <c r="BC54" s="29"/>
      <c r="BD54" s="29"/>
      <c r="BE54" s="29"/>
      <c r="BF54" s="40">
        <f t="shared" si="6"/>
        <v>20</v>
      </c>
      <c r="BG54" s="40">
        <f t="shared" si="7"/>
        <v>0</v>
      </c>
      <c r="BH54" s="17"/>
      <c r="BP54" s="29"/>
      <c r="BQ54" s="19"/>
      <c r="BR54" s="15">
        <f t="shared" si="15"/>
        <v>0</v>
      </c>
      <c r="BS54" s="53">
        <f t="shared" si="8"/>
        <v>20</v>
      </c>
      <c r="BU54" s="28">
        <v>5</v>
      </c>
      <c r="BW54" s="53">
        <f t="shared" si="9"/>
        <v>5</v>
      </c>
      <c r="BX54" s="61">
        <f t="shared" si="16"/>
        <v>135</v>
      </c>
    </row>
    <row r="55" spans="1:76" s="28" customFormat="1" ht="15.75">
      <c r="A55" s="47" t="s">
        <v>282</v>
      </c>
      <c r="B55" s="47" t="s">
        <v>304</v>
      </c>
      <c r="C55" s="29">
        <v>10</v>
      </c>
      <c r="D55" s="28">
        <v>20</v>
      </c>
      <c r="E55" s="28">
        <v>20</v>
      </c>
      <c r="F55" s="15">
        <f t="shared" si="13"/>
        <v>50</v>
      </c>
      <c r="G55" s="28">
        <v>20</v>
      </c>
      <c r="I55" s="28">
        <v>30</v>
      </c>
      <c r="K55" s="28">
        <v>20</v>
      </c>
      <c r="M55" s="28">
        <v>20</v>
      </c>
      <c r="P55" s="28">
        <v>20</v>
      </c>
      <c r="R55" s="28">
        <v>10</v>
      </c>
      <c r="S55" s="28" t="s">
        <v>264</v>
      </c>
      <c r="T55" s="28" t="s">
        <v>264</v>
      </c>
      <c r="U55" s="28" t="s">
        <v>264</v>
      </c>
      <c r="X55" s="28" t="s">
        <v>264</v>
      </c>
      <c r="AD55" s="53">
        <f t="shared" si="2"/>
        <v>120</v>
      </c>
      <c r="AE55" s="53">
        <f t="shared" si="3"/>
        <v>0</v>
      </c>
      <c r="AF55" s="17">
        <v>20</v>
      </c>
      <c r="AG55" s="17" t="s">
        <v>264</v>
      </c>
      <c r="AH55" s="17" t="s">
        <v>264</v>
      </c>
      <c r="AI55" s="17">
        <v>10</v>
      </c>
      <c r="AJ55" s="17">
        <v>10</v>
      </c>
      <c r="AK55" s="17"/>
      <c r="AL55" s="27">
        <f t="shared" si="11"/>
        <v>40</v>
      </c>
      <c r="AM55" s="15">
        <f t="shared" si="12"/>
        <v>0</v>
      </c>
      <c r="AN55" s="30">
        <v>10</v>
      </c>
      <c r="AO55" s="29"/>
      <c r="AP55" s="29" t="s">
        <v>264</v>
      </c>
      <c r="AQ55" s="29">
        <v>10</v>
      </c>
      <c r="AR55" s="29">
        <v>15</v>
      </c>
      <c r="AS55" s="29"/>
      <c r="AT55" s="29">
        <v>10</v>
      </c>
      <c r="AU55" s="29"/>
      <c r="AV55" s="15">
        <f t="shared" si="14"/>
        <v>45</v>
      </c>
      <c r="AW55" s="53">
        <f t="shared" si="5"/>
        <v>0</v>
      </c>
      <c r="AX55" s="17"/>
      <c r="AY55" s="29" t="s">
        <v>264</v>
      </c>
      <c r="AZ55" s="29"/>
      <c r="BA55" s="29"/>
      <c r="BB55" s="29"/>
      <c r="BC55" s="29"/>
      <c r="BD55" s="29"/>
      <c r="BE55" s="29"/>
      <c r="BF55" s="40">
        <f t="shared" si="6"/>
        <v>0</v>
      </c>
      <c r="BG55" s="40">
        <f t="shared" si="7"/>
        <v>20</v>
      </c>
      <c r="BH55" s="17">
        <v>20</v>
      </c>
      <c r="BJ55" s="28">
        <v>20</v>
      </c>
      <c r="BN55" s="28">
        <v>40</v>
      </c>
      <c r="BO55" s="28">
        <v>20</v>
      </c>
      <c r="BP55" s="29"/>
      <c r="BQ55" s="19"/>
      <c r="BR55" s="15">
        <f t="shared" si="15"/>
        <v>100</v>
      </c>
      <c r="BS55" s="53">
        <f t="shared" si="8"/>
        <v>0</v>
      </c>
      <c r="BW55" s="53">
        <f t="shared" si="9"/>
        <v>0</v>
      </c>
      <c r="BX55" s="61">
        <f t="shared" si="16"/>
        <v>355</v>
      </c>
    </row>
    <row r="56" spans="1:76" s="28" customFormat="1" ht="15.75">
      <c r="A56" s="42" t="s">
        <v>65</v>
      </c>
      <c r="B56" s="42" t="s">
        <v>78</v>
      </c>
      <c r="D56" s="28">
        <v>20</v>
      </c>
      <c r="F56" s="15">
        <f t="shared" si="13"/>
        <v>20</v>
      </c>
      <c r="P56" s="28">
        <v>20</v>
      </c>
      <c r="S56" s="28" t="s">
        <v>264</v>
      </c>
      <c r="T56" s="28" t="s">
        <v>264</v>
      </c>
      <c r="U56" s="28" t="s">
        <v>264</v>
      </c>
      <c r="X56" s="28">
        <v>40</v>
      </c>
      <c r="Z56" s="28">
        <v>40</v>
      </c>
      <c r="AD56" s="53">
        <f t="shared" si="2"/>
        <v>100</v>
      </c>
      <c r="AE56" s="53">
        <f t="shared" si="3"/>
        <v>0</v>
      </c>
      <c r="AF56" s="17"/>
      <c r="AG56" s="17" t="s">
        <v>264</v>
      </c>
      <c r="AH56" s="17" t="s">
        <v>264</v>
      </c>
      <c r="AI56" s="17" t="s">
        <v>264</v>
      </c>
      <c r="AJ56" s="17"/>
      <c r="AK56" s="17">
        <v>5</v>
      </c>
      <c r="AL56" s="27">
        <f t="shared" si="11"/>
        <v>5</v>
      </c>
      <c r="AM56" s="15">
        <f t="shared" si="12"/>
        <v>5</v>
      </c>
      <c r="AN56" s="30"/>
      <c r="AO56" s="29"/>
      <c r="AP56" s="29">
        <v>10</v>
      </c>
      <c r="AQ56" s="29"/>
      <c r="AR56" s="29">
        <v>10</v>
      </c>
      <c r="AS56" s="29"/>
      <c r="AT56" s="29"/>
      <c r="AU56" s="29"/>
      <c r="AV56" s="15">
        <f t="shared" si="14"/>
        <v>20</v>
      </c>
      <c r="AW56" s="53">
        <f t="shared" si="5"/>
        <v>10</v>
      </c>
      <c r="AX56" s="17">
        <v>20</v>
      </c>
      <c r="AY56" s="29" t="s">
        <v>264</v>
      </c>
      <c r="AZ56" s="29"/>
      <c r="BA56" s="29"/>
      <c r="BB56" s="29"/>
      <c r="BC56" s="29"/>
      <c r="BD56" s="29"/>
      <c r="BE56" s="29"/>
      <c r="BF56" s="40">
        <f t="shared" si="6"/>
        <v>20</v>
      </c>
      <c r="BG56" s="40">
        <f t="shared" si="7"/>
        <v>0</v>
      </c>
      <c r="BH56" s="17"/>
      <c r="BP56" s="29"/>
      <c r="BQ56" s="19"/>
      <c r="BR56" s="15">
        <f t="shared" si="15"/>
        <v>0</v>
      </c>
      <c r="BS56" s="53">
        <f t="shared" si="8"/>
        <v>20</v>
      </c>
      <c r="BT56" s="28">
        <v>-15</v>
      </c>
      <c r="BU56" s="28">
        <v>5</v>
      </c>
      <c r="BW56" s="53">
        <f t="shared" si="9"/>
        <v>-10</v>
      </c>
      <c r="BX56" s="61">
        <f t="shared" si="16"/>
        <v>155</v>
      </c>
    </row>
    <row r="57" spans="1:76" s="28" customFormat="1" ht="15.75">
      <c r="A57" s="42" t="s">
        <v>50</v>
      </c>
      <c r="B57" s="42" t="s">
        <v>51</v>
      </c>
      <c r="F57" s="15">
        <f t="shared" si="13"/>
        <v>0</v>
      </c>
      <c r="L57" s="28">
        <v>40</v>
      </c>
      <c r="P57" s="28" t="s">
        <v>264</v>
      </c>
      <c r="S57" s="28" t="s">
        <v>264</v>
      </c>
      <c r="T57" s="28" t="s">
        <v>264</v>
      </c>
      <c r="U57" s="28" t="s">
        <v>264</v>
      </c>
      <c r="X57" s="28" t="s">
        <v>264</v>
      </c>
      <c r="AD57" s="53">
        <f t="shared" si="2"/>
        <v>40</v>
      </c>
      <c r="AE57" s="53">
        <f t="shared" si="3"/>
        <v>40</v>
      </c>
      <c r="AF57" s="17"/>
      <c r="AG57" s="17" t="s">
        <v>264</v>
      </c>
      <c r="AH57" s="17" t="s">
        <v>264</v>
      </c>
      <c r="AI57" s="17" t="s">
        <v>264</v>
      </c>
      <c r="AJ57" s="17"/>
      <c r="AK57" s="17"/>
      <c r="AL57" s="27">
        <f t="shared" si="11"/>
        <v>0</v>
      </c>
      <c r="AM57" s="15">
        <f t="shared" si="12"/>
        <v>10</v>
      </c>
      <c r="AN57" s="30"/>
      <c r="AO57" s="29"/>
      <c r="AP57" s="29" t="s">
        <v>264</v>
      </c>
      <c r="AQ57" s="29"/>
      <c r="AR57" s="29" t="s">
        <v>264</v>
      </c>
      <c r="AS57" s="29"/>
      <c r="AT57" s="29" t="s">
        <v>264</v>
      </c>
      <c r="AU57" s="29"/>
      <c r="AV57" s="15">
        <f t="shared" si="14"/>
        <v>0</v>
      </c>
      <c r="AW57" s="53">
        <f t="shared" si="5"/>
        <v>30</v>
      </c>
      <c r="AX57" s="17"/>
      <c r="AY57" s="29">
        <v>20</v>
      </c>
      <c r="AZ57" s="29"/>
      <c r="BA57" s="29"/>
      <c r="BB57" s="29"/>
      <c r="BC57" s="29"/>
      <c r="BD57" s="29"/>
      <c r="BE57" s="29"/>
      <c r="BF57" s="40">
        <f t="shared" si="6"/>
        <v>20</v>
      </c>
      <c r="BG57" s="40">
        <f t="shared" si="7"/>
        <v>0</v>
      </c>
      <c r="BH57" s="17"/>
      <c r="BP57" s="29"/>
      <c r="BQ57" s="19"/>
      <c r="BR57" s="15">
        <f t="shared" si="15"/>
        <v>0</v>
      </c>
      <c r="BS57" s="53">
        <f t="shared" si="8"/>
        <v>20</v>
      </c>
      <c r="BT57" s="28">
        <v>-10</v>
      </c>
      <c r="BV57" s="28">
        <v>5</v>
      </c>
      <c r="BW57" s="53">
        <f t="shared" si="9"/>
        <v>-5</v>
      </c>
      <c r="BX57" s="61">
        <f t="shared" si="16"/>
        <v>55</v>
      </c>
    </row>
    <row r="58" spans="1:76" s="28" customFormat="1" ht="15.75">
      <c r="A58" s="47" t="s">
        <v>278</v>
      </c>
      <c r="B58" s="47" t="s">
        <v>300</v>
      </c>
      <c r="F58" s="15">
        <f t="shared" si="13"/>
        <v>0</v>
      </c>
      <c r="P58" s="28" t="s">
        <v>264</v>
      </c>
      <c r="S58" s="28" t="s">
        <v>264</v>
      </c>
      <c r="T58" s="28" t="s">
        <v>264</v>
      </c>
      <c r="U58" s="28" t="s">
        <v>264</v>
      </c>
      <c r="X58" s="28" t="s">
        <v>264</v>
      </c>
      <c r="AD58" s="53">
        <f t="shared" si="2"/>
        <v>0</v>
      </c>
      <c r="AE58" s="53">
        <f t="shared" si="3"/>
        <v>80</v>
      </c>
      <c r="AF58" s="17"/>
      <c r="AG58" s="17" t="s">
        <v>264</v>
      </c>
      <c r="AH58" s="17" t="s">
        <v>264</v>
      </c>
      <c r="AI58" s="17" t="s">
        <v>264</v>
      </c>
      <c r="AJ58" s="17"/>
      <c r="AK58" s="17"/>
      <c r="AL58" s="27">
        <f t="shared" si="11"/>
        <v>0</v>
      </c>
      <c r="AM58" s="15">
        <f t="shared" si="12"/>
        <v>10</v>
      </c>
      <c r="AN58" s="30"/>
      <c r="AO58" s="29"/>
      <c r="AP58" s="29" t="s">
        <v>264</v>
      </c>
      <c r="AQ58" s="29"/>
      <c r="AR58" s="29" t="s">
        <v>264</v>
      </c>
      <c r="AS58" s="29"/>
      <c r="AT58" s="29" t="s">
        <v>264</v>
      </c>
      <c r="AU58" s="29"/>
      <c r="AV58" s="15">
        <f t="shared" si="14"/>
        <v>0</v>
      </c>
      <c r="AW58" s="53">
        <f t="shared" si="5"/>
        <v>30</v>
      </c>
      <c r="AX58" s="17"/>
      <c r="AY58" s="29" t="s">
        <v>264</v>
      </c>
      <c r="AZ58" s="29"/>
      <c r="BA58" s="29"/>
      <c r="BB58" s="29"/>
      <c r="BC58" s="29"/>
      <c r="BD58" s="29"/>
      <c r="BE58" s="29"/>
      <c r="BF58" s="40">
        <f t="shared" si="6"/>
        <v>0</v>
      </c>
      <c r="BG58" s="40">
        <f t="shared" si="7"/>
        <v>20</v>
      </c>
      <c r="BH58" s="17"/>
      <c r="BP58" s="29"/>
      <c r="BQ58" s="19"/>
      <c r="BR58" s="15">
        <f t="shared" si="15"/>
        <v>0</v>
      </c>
      <c r="BS58" s="53">
        <f t="shared" si="8"/>
        <v>20</v>
      </c>
      <c r="BW58" s="53">
        <f t="shared" si="9"/>
        <v>0</v>
      </c>
      <c r="BX58" s="61">
        <f t="shared" si="16"/>
        <v>0</v>
      </c>
    </row>
    <row r="59" spans="1:76" s="28" customFormat="1" ht="15.75">
      <c r="A59" s="42" t="s">
        <v>250</v>
      </c>
      <c r="B59" s="42" t="s">
        <v>256</v>
      </c>
      <c r="F59" s="15">
        <f t="shared" si="13"/>
        <v>0</v>
      </c>
      <c r="P59" s="28" t="s">
        <v>264</v>
      </c>
      <c r="S59" s="28" t="s">
        <v>264</v>
      </c>
      <c r="T59" s="28" t="s">
        <v>264</v>
      </c>
      <c r="U59" s="28" t="s">
        <v>264</v>
      </c>
      <c r="X59" s="28" t="s">
        <v>264</v>
      </c>
      <c r="AD59" s="53">
        <f t="shared" si="2"/>
        <v>0</v>
      </c>
      <c r="AE59" s="53">
        <f t="shared" si="3"/>
        <v>80</v>
      </c>
      <c r="AF59" s="17"/>
      <c r="AG59" s="17" t="s">
        <v>264</v>
      </c>
      <c r="AH59" s="17" t="s">
        <v>264</v>
      </c>
      <c r="AI59" s="17" t="s">
        <v>264</v>
      </c>
      <c r="AJ59" s="17"/>
      <c r="AK59" s="17"/>
      <c r="AL59" s="27">
        <f t="shared" si="11"/>
        <v>0</v>
      </c>
      <c r="AM59" s="15">
        <f t="shared" si="12"/>
        <v>10</v>
      </c>
      <c r="AN59" s="30"/>
      <c r="AO59" s="29"/>
      <c r="AP59" s="29" t="s">
        <v>264</v>
      </c>
      <c r="AQ59" s="29"/>
      <c r="AR59" s="29" t="s">
        <v>264</v>
      </c>
      <c r="AS59" s="29"/>
      <c r="AT59" s="29" t="s">
        <v>264</v>
      </c>
      <c r="AU59" s="29"/>
      <c r="AV59" s="15">
        <f t="shared" si="14"/>
        <v>0</v>
      </c>
      <c r="AW59" s="53">
        <f t="shared" si="5"/>
        <v>30</v>
      </c>
      <c r="AX59" s="17"/>
      <c r="AY59" s="29" t="s">
        <v>264</v>
      </c>
      <c r="AZ59" s="29"/>
      <c r="BA59" s="29"/>
      <c r="BB59" s="29"/>
      <c r="BC59" s="29"/>
      <c r="BD59" s="29"/>
      <c r="BE59" s="29"/>
      <c r="BF59" s="40">
        <f t="shared" si="6"/>
        <v>0</v>
      </c>
      <c r="BG59" s="40">
        <f t="shared" si="7"/>
        <v>20</v>
      </c>
      <c r="BH59" s="17"/>
      <c r="BP59" s="29"/>
      <c r="BQ59" s="19"/>
      <c r="BR59" s="15">
        <f t="shared" si="15"/>
        <v>0</v>
      </c>
      <c r="BS59" s="53">
        <f t="shared" si="8"/>
        <v>20</v>
      </c>
      <c r="BW59" s="53">
        <f t="shared" si="9"/>
        <v>0</v>
      </c>
      <c r="BX59" s="61">
        <f t="shared" si="16"/>
        <v>0</v>
      </c>
    </row>
    <row r="60" spans="1:76" s="28" customFormat="1" ht="15.75">
      <c r="A60" s="47" t="s">
        <v>285</v>
      </c>
      <c r="B60" s="47" t="s">
        <v>307</v>
      </c>
      <c r="C60" s="29"/>
      <c r="D60" s="28">
        <v>20</v>
      </c>
      <c r="F60" s="15">
        <f t="shared" si="13"/>
        <v>20</v>
      </c>
      <c r="K60" s="28">
        <v>20</v>
      </c>
      <c r="P60" s="28" t="s">
        <v>264</v>
      </c>
      <c r="Q60" s="28">
        <v>10</v>
      </c>
      <c r="S60" s="28" t="s">
        <v>264</v>
      </c>
      <c r="T60" s="28" t="s">
        <v>264</v>
      </c>
      <c r="U60" s="28" t="s">
        <v>264</v>
      </c>
      <c r="X60" s="28" t="s">
        <v>264</v>
      </c>
      <c r="AD60" s="53">
        <f t="shared" si="2"/>
        <v>30</v>
      </c>
      <c r="AE60" s="53">
        <f t="shared" si="3"/>
        <v>50</v>
      </c>
      <c r="AF60" s="17"/>
      <c r="AG60" s="17" t="s">
        <v>264</v>
      </c>
      <c r="AH60" s="17" t="s">
        <v>264</v>
      </c>
      <c r="AI60" s="17" t="s">
        <v>264</v>
      </c>
      <c r="AJ60" s="17"/>
      <c r="AK60" s="17"/>
      <c r="AL60" s="27">
        <f t="shared" si="11"/>
        <v>0</v>
      </c>
      <c r="AM60" s="15">
        <f t="shared" si="12"/>
        <v>10</v>
      </c>
      <c r="AN60" s="30"/>
      <c r="AO60" s="29"/>
      <c r="AP60" s="29" t="s">
        <v>264</v>
      </c>
      <c r="AQ60" s="29"/>
      <c r="AR60" s="29" t="s">
        <v>264</v>
      </c>
      <c r="AS60" s="29"/>
      <c r="AT60" s="29" t="s">
        <v>264</v>
      </c>
      <c r="AU60" s="29"/>
      <c r="AV60" s="15">
        <f t="shared" si="14"/>
        <v>0</v>
      </c>
      <c r="AW60" s="53">
        <f t="shared" si="5"/>
        <v>30</v>
      </c>
      <c r="AX60" s="17"/>
      <c r="AY60" s="29" t="s">
        <v>264</v>
      </c>
      <c r="AZ60" s="29"/>
      <c r="BA60" s="29"/>
      <c r="BB60" s="29"/>
      <c r="BC60" s="29"/>
      <c r="BD60" s="29"/>
      <c r="BE60" s="29"/>
      <c r="BF60" s="40">
        <f t="shared" si="6"/>
        <v>0</v>
      </c>
      <c r="BG60" s="40">
        <f t="shared" si="7"/>
        <v>20</v>
      </c>
      <c r="BH60" s="17"/>
      <c r="BP60" s="29"/>
      <c r="BQ60" s="19"/>
      <c r="BR60" s="15">
        <f t="shared" si="15"/>
        <v>0</v>
      </c>
      <c r="BS60" s="53">
        <f t="shared" si="8"/>
        <v>20</v>
      </c>
      <c r="BW60" s="53">
        <f t="shared" si="9"/>
        <v>0</v>
      </c>
      <c r="BX60" s="61">
        <f t="shared" si="16"/>
        <v>50</v>
      </c>
    </row>
    <row r="61" spans="1:76" s="28" customFormat="1">
      <c r="A61" s="12"/>
      <c r="B61" s="12"/>
      <c r="C61" s="29"/>
      <c r="F61" s="15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 t="s">
        <v>264</v>
      </c>
      <c r="V61" s="29"/>
      <c r="W61" s="29"/>
      <c r="X61" s="28" t="s">
        <v>264</v>
      </c>
      <c r="AB61" s="29"/>
      <c r="AC61" s="29"/>
      <c r="AD61" s="64"/>
      <c r="AE61" s="15"/>
      <c r="AH61" s="28" t="s">
        <v>264</v>
      </c>
      <c r="AI61" s="28" t="s">
        <v>264</v>
      </c>
      <c r="AL61" s="15"/>
      <c r="AM61" s="15"/>
      <c r="AO61" s="29"/>
      <c r="AR61" s="28" t="s">
        <v>264</v>
      </c>
      <c r="AT61" s="28" t="s">
        <v>264</v>
      </c>
      <c r="AV61" s="15"/>
      <c r="AW61" s="15"/>
      <c r="AX61" s="29"/>
      <c r="AY61" s="29"/>
      <c r="AZ61" s="29"/>
      <c r="BA61" s="29"/>
      <c r="BB61" s="29"/>
      <c r="BC61" s="29"/>
      <c r="BD61" s="29"/>
      <c r="BE61" s="29"/>
      <c r="BF61" s="40"/>
      <c r="BG61" s="40"/>
      <c r="BH61" s="29"/>
      <c r="BP61" s="29"/>
      <c r="BQ61" s="19"/>
      <c r="BR61" s="15"/>
      <c r="BS61" s="15"/>
      <c r="BW61" s="15"/>
      <c r="BX61" s="62"/>
    </row>
    <row r="62" spans="1:76" s="28" customFormat="1">
      <c r="A62" s="12"/>
      <c r="B62" s="12"/>
      <c r="C62" s="29"/>
      <c r="F62" s="15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 t="s">
        <v>264</v>
      </c>
      <c r="V62" s="29"/>
      <c r="W62" s="29"/>
      <c r="X62" s="28" t="s">
        <v>264</v>
      </c>
      <c r="AB62" s="29"/>
      <c r="AC62" s="29"/>
      <c r="AD62" s="64"/>
      <c r="AE62" s="15"/>
      <c r="AH62" s="28" t="s">
        <v>264</v>
      </c>
      <c r="AI62" s="28" t="s">
        <v>264</v>
      </c>
      <c r="AL62" s="15"/>
      <c r="AM62" s="15"/>
      <c r="AO62" s="29"/>
      <c r="AR62" s="28" t="s">
        <v>264</v>
      </c>
      <c r="AT62" s="28" t="s">
        <v>264</v>
      </c>
      <c r="AV62" s="15"/>
      <c r="AW62" s="15"/>
      <c r="AX62" s="29"/>
      <c r="AY62" s="29"/>
      <c r="AZ62" s="29"/>
      <c r="BA62" s="29"/>
      <c r="BB62" s="29"/>
      <c r="BC62" s="29"/>
      <c r="BD62" s="29"/>
      <c r="BE62" s="29"/>
      <c r="BF62" s="40"/>
      <c r="BG62" s="40"/>
      <c r="BH62" s="29"/>
      <c r="BP62" s="29"/>
      <c r="BQ62" s="19"/>
      <c r="BR62" s="15"/>
      <c r="BS62" s="15"/>
      <c r="BW62" s="15"/>
      <c r="BX62" s="62"/>
    </row>
    <row r="63" spans="1:76" s="28" customFormat="1">
      <c r="A63" s="12"/>
      <c r="B63" s="12"/>
      <c r="C63" s="29"/>
      <c r="E63" s="12"/>
      <c r="F63" s="15"/>
      <c r="J63" s="29"/>
      <c r="K63" s="29"/>
      <c r="L63" s="29"/>
      <c r="M63" s="29"/>
      <c r="N63" s="29"/>
      <c r="O63" s="29"/>
      <c r="U63" s="28" t="s">
        <v>264</v>
      </c>
      <c r="X63" s="28" t="s">
        <v>264</v>
      </c>
      <c r="AD63" s="64"/>
      <c r="AE63" s="15"/>
      <c r="AH63" s="28" t="s">
        <v>264</v>
      </c>
      <c r="AI63" s="28" t="s">
        <v>264</v>
      </c>
      <c r="AL63" s="15"/>
      <c r="AM63" s="15"/>
      <c r="AR63" s="28" t="s">
        <v>264</v>
      </c>
      <c r="AT63" s="28" t="s">
        <v>264</v>
      </c>
      <c r="AV63" s="15"/>
      <c r="AW63" s="15"/>
      <c r="AX63" s="29"/>
      <c r="AY63" s="29"/>
      <c r="AZ63" s="29"/>
      <c r="BA63" s="29"/>
      <c r="BB63" s="29"/>
      <c r="BC63" s="29"/>
      <c r="BD63" s="29"/>
      <c r="BE63" s="29"/>
      <c r="BF63" s="40"/>
      <c r="BG63" s="40"/>
      <c r="BH63" s="29"/>
      <c r="BP63" s="29"/>
      <c r="BQ63" s="19"/>
      <c r="BR63" s="15"/>
      <c r="BS63" s="15"/>
      <c r="BW63" s="15"/>
      <c r="BX63" s="62"/>
    </row>
    <row r="64" spans="1:76" s="28" customFormat="1">
      <c r="A64" s="12"/>
      <c r="B64" s="12"/>
      <c r="C64" s="29"/>
      <c r="F64" s="15"/>
      <c r="J64" s="29"/>
      <c r="K64" s="29"/>
      <c r="L64" s="29"/>
      <c r="M64" s="29"/>
      <c r="N64" s="29"/>
      <c r="O64" s="29"/>
      <c r="U64" s="28" t="s">
        <v>264</v>
      </c>
      <c r="X64" s="28" t="s">
        <v>264</v>
      </c>
      <c r="AD64" s="64"/>
      <c r="AE64" s="15"/>
      <c r="AH64" s="28" t="s">
        <v>264</v>
      </c>
      <c r="AI64" s="28" t="s">
        <v>264</v>
      </c>
      <c r="AL64" s="15"/>
      <c r="AM64" s="15"/>
      <c r="AR64" s="28" t="s">
        <v>264</v>
      </c>
      <c r="AT64" s="28" t="s">
        <v>264</v>
      </c>
      <c r="AV64" s="15"/>
      <c r="AW64" s="15"/>
      <c r="AX64" s="29"/>
      <c r="AY64" s="29"/>
      <c r="AZ64" s="29"/>
      <c r="BA64" s="29"/>
      <c r="BB64" s="29"/>
      <c r="BC64" s="29"/>
      <c r="BD64" s="29"/>
      <c r="BE64" s="29"/>
      <c r="BF64" s="40"/>
      <c r="BG64" s="40"/>
      <c r="BH64" s="29"/>
      <c r="BP64" s="29"/>
      <c r="BQ64" s="19"/>
      <c r="BR64" s="15"/>
      <c r="BS64" s="15"/>
      <c r="BW64" s="15"/>
      <c r="BX64" s="62"/>
    </row>
    <row r="65" spans="1:76" s="28" customFormat="1">
      <c r="A65" s="12"/>
      <c r="B65" s="12"/>
      <c r="C65" s="29"/>
      <c r="F65" s="15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 t="s">
        <v>264</v>
      </c>
      <c r="V65" s="29"/>
      <c r="W65" s="29"/>
      <c r="X65" s="28" t="s">
        <v>264</v>
      </c>
      <c r="AB65" s="29"/>
      <c r="AC65" s="29"/>
      <c r="AD65" s="64"/>
      <c r="AE65" s="15"/>
      <c r="AH65" s="28" t="s">
        <v>264</v>
      </c>
      <c r="AI65" s="28" t="s">
        <v>264</v>
      </c>
      <c r="AL65" s="15"/>
      <c r="AM65" s="15"/>
      <c r="AR65" s="28" t="s">
        <v>264</v>
      </c>
      <c r="AT65" s="28" t="s">
        <v>264</v>
      </c>
      <c r="AV65" s="15"/>
      <c r="AW65" s="15"/>
      <c r="AX65" s="29"/>
      <c r="AY65" s="29"/>
      <c r="AZ65" s="29"/>
      <c r="BA65" s="29"/>
      <c r="BB65" s="29"/>
      <c r="BC65" s="29"/>
      <c r="BD65" s="29"/>
      <c r="BE65" s="29"/>
      <c r="BF65" s="40"/>
      <c r="BG65" s="40"/>
      <c r="BH65" s="29"/>
      <c r="BP65" s="29"/>
      <c r="BQ65" s="19"/>
      <c r="BR65" s="15"/>
      <c r="BS65" s="15"/>
      <c r="BW65" s="15"/>
      <c r="BX65" s="62"/>
    </row>
    <row r="66" spans="1:76" s="28" customFormat="1">
      <c r="A66" s="12"/>
      <c r="B66" s="12"/>
      <c r="C66" s="29"/>
      <c r="E66" s="12"/>
      <c r="F66" s="15"/>
      <c r="G66" s="29"/>
      <c r="J66" s="29"/>
      <c r="K66" s="29"/>
      <c r="L66" s="29"/>
      <c r="M66" s="29"/>
      <c r="N66" s="29"/>
      <c r="O66" s="29"/>
      <c r="U66" s="28" t="s">
        <v>264</v>
      </c>
      <c r="X66" s="28" t="s">
        <v>264</v>
      </c>
      <c r="AD66" s="64"/>
      <c r="AE66" s="15"/>
      <c r="AH66" s="28" t="s">
        <v>264</v>
      </c>
      <c r="AI66" s="28" t="s">
        <v>264</v>
      </c>
      <c r="AL66" s="15"/>
      <c r="AM66" s="15"/>
      <c r="AR66" s="28" t="s">
        <v>264</v>
      </c>
      <c r="AT66" s="28" t="s">
        <v>264</v>
      </c>
      <c r="AV66" s="15"/>
      <c r="AW66" s="15"/>
      <c r="AX66" s="29"/>
      <c r="AY66" s="29"/>
      <c r="AZ66" s="29"/>
      <c r="BA66" s="29"/>
      <c r="BB66" s="29"/>
      <c r="BC66" s="29"/>
      <c r="BD66" s="29"/>
      <c r="BE66" s="29"/>
      <c r="BF66" s="40"/>
      <c r="BG66" s="40"/>
      <c r="BH66" s="29"/>
      <c r="BP66" s="29"/>
      <c r="BQ66" s="19"/>
      <c r="BR66" s="15"/>
      <c r="BS66" s="15"/>
      <c r="BW66" s="15"/>
      <c r="BX66" s="62"/>
    </row>
    <row r="67" spans="1:76" s="28" customFormat="1">
      <c r="A67" s="12"/>
      <c r="B67" s="12"/>
      <c r="C67" s="29"/>
      <c r="F67" s="15"/>
      <c r="J67" s="29"/>
      <c r="K67" s="29"/>
      <c r="L67" s="29"/>
      <c r="M67" s="29"/>
      <c r="N67" s="29"/>
      <c r="O67" s="29"/>
      <c r="U67" s="28" t="s">
        <v>264</v>
      </c>
      <c r="X67" s="28" t="s">
        <v>264</v>
      </c>
      <c r="AD67" s="64"/>
      <c r="AE67" s="15"/>
      <c r="AH67" s="28" t="s">
        <v>264</v>
      </c>
      <c r="AI67" s="28" t="s">
        <v>264</v>
      </c>
      <c r="AL67" s="15"/>
      <c r="AM67" s="15"/>
      <c r="AR67" s="28" t="s">
        <v>264</v>
      </c>
      <c r="AT67" s="28" t="s">
        <v>264</v>
      </c>
      <c r="AV67" s="15"/>
      <c r="AW67" s="15"/>
      <c r="AX67" s="29"/>
      <c r="AY67" s="29"/>
      <c r="AZ67" s="29"/>
      <c r="BA67" s="29"/>
      <c r="BB67" s="29"/>
      <c r="BC67" s="29"/>
      <c r="BD67" s="29"/>
      <c r="BE67" s="29"/>
      <c r="BF67" s="40"/>
      <c r="BG67" s="40"/>
      <c r="BH67" s="29"/>
      <c r="BP67" s="29"/>
      <c r="BQ67" s="19"/>
      <c r="BR67" s="15"/>
      <c r="BS67" s="15"/>
      <c r="BW67" s="15"/>
      <c r="BX67" s="62"/>
    </row>
    <row r="68" spans="1:76" s="28" customFormat="1">
      <c r="A68" s="12"/>
      <c r="B68" s="12"/>
      <c r="C68" s="29"/>
      <c r="F68" s="15"/>
      <c r="J68" s="29"/>
      <c r="K68" s="29"/>
      <c r="L68" s="29"/>
      <c r="M68" s="29"/>
      <c r="N68" s="29"/>
      <c r="O68" s="29"/>
      <c r="U68" s="28" t="s">
        <v>264</v>
      </c>
      <c r="X68" s="28" t="s">
        <v>264</v>
      </c>
      <c r="AD68" s="64"/>
      <c r="AE68" s="15"/>
      <c r="AH68" s="28" t="s">
        <v>264</v>
      </c>
      <c r="AI68" s="28" t="s">
        <v>264</v>
      </c>
      <c r="AL68" s="15"/>
      <c r="AM68" s="15"/>
      <c r="AT68" s="28" t="s">
        <v>264</v>
      </c>
      <c r="AV68" s="15"/>
      <c r="AW68" s="15"/>
      <c r="AX68" s="29"/>
      <c r="AY68" s="29"/>
      <c r="AZ68" s="29"/>
      <c r="BA68" s="29"/>
      <c r="BB68" s="29"/>
      <c r="BC68" s="29"/>
      <c r="BD68" s="29"/>
      <c r="BE68" s="29"/>
      <c r="BF68" s="40"/>
      <c r="BG68" s="40"/>
      <c r="BH68" s="29"/>
      <c r="BP68" s="29"/>
      <c r="BQ68" s="19"/>
      <c r="BR68" s="15"/>
      <c r="BS68" s="15"/>
      <c r="BW68" s="15"/>
      <c r="BX68" s="62"/>
    </row>
    <row r="69" spans="1:76" s="28" customFormat="1">
      <c r="A69" s="12"/>
      <c r="B69" s="12"/>
      <c r="C69" s="29"/>
      <c r="F69" s="15"/>
      <c r="J69" s="29"/>
      <c r="K69" s="29"/>
      <c r="L69" s="29"/>
      <c r="M69" s="29"/>
      <c r="N69" s="29"/>
      <c r="O69" s="29"/>
      <c r="U69" s="28" t="s">
        <v>264</v>
      </c>
      <c r="X69" s="28" t="s">
        <v>264</v>
      </c>
      <c r="AD69" s="64"/>
      <c r="AE69" s="15"/>
      <c r="AH69" s="28" t="s">
        <v>264</v>
      </c>
      <c r="AI69" s="28" t="s">
        <v>264</v>
      </c>
      <c r="AL69" s="15"/>
      <c r="AM69" s="15"/>
      <c r="AT69" s="28" t="s">
        <v>264</v>
      </c>
      <c r="AV69" s="15"/>
      <c r="AW69" s="15"/>
      <c r="AX69" s="29"/>
      <c r="AY69" s="29"/>
      <c r="AZ69" s="29"/>
      <c r="BA69" s="29"/>
      <c r="BB69" s="29"/>
      <c r="BC69" s="29"/>
      <c r="BD69" s="29"/>
      <c r="BE69" s="29"/>
      <c r="BF69" s="40"/>
      <c r="BG69" s="40"/>
      <c r="BH69" s="29"/>
      <c r="BP69" s="29"/>
      <c r="BQ69" s="19"/>
      <c r="BR69" s="15"/>
      <c r="BS69" s="15"/>
      <c r="BW69" s="15"/>
      <c r="BX69" s="62"/>
    </row>
    <row r="70" spans="1:76" s="28" customFormat="1">
      <c r="A70" s="12"/>
      <c r="B70" s="12"/>
      <c r="C70" s="29"/>
      <c r="F70" s="15"/>
      <c r="J70" s="29"/>
      <c r="K70" s="29"/>
      <c r="L70" s="29"/>
      <c r="M70" s="29"/>
      <c r="N70" s="29"/>
      <c r="O70" s="29"/>
      <c r="U70" s="28" t="s">
        <v>264</v>
      </c>
      <c r="X70" s="28" t="s">
        <v>264</v>
      </c>
      <c r="AD70" s="64"/>
      <c r="AE70" s="15"/>
      <c r="AH70" s="28" t="s">
        <v>264</v>
      </c>
      <c r="AI70" s="28" t="s">
        <v>264</v>
      </c>
      <c r="AL70" s="15"/>
      <c r="AM70" s="15"/>
      <c r="AT70" s="28" t="s">
        <v>264</v>
      </c>
      <c r="AV70" s="15"/>
      <c r="AW70" s="15"/>
      <c r="AX70" s="29"/>
      <c r="AY70" s="29"/>
      <c r="AZ70" s="29"/>
      <c r="BA70" s="29"/>
      <c r="BB70" s="29"/>
      <c r="BC70" s="29"/>
      <c r="BD70" s="29"/>
      <c r="BE70" s="29"/>
      <c r="BF70" s="40"/>
      <c r="BG70" s="40"/>
      <c r="BH70" s="29"/>
      <c r="BP70" s="29"/>
      <c r="BQ70" s="19"/>
      <c r="BR70" s="15"/>
      <c r="BS70" s="15"/>
      <c r="BW70" s="15"/>
      <c r="BX70" s="62"/>
    </row>
    <row r="71" spans="1:76" s="28" customFormat="1">
      <c r="A71" s="12"/>
      <c r="B71" s="12"/>
      <c r="C71" s="29"/>
      <c r="F71" s="15"/>
      <c r="J71" s="29"/>
      <c r="K71" s="29"/>
      <c r="L71" s="29"/>
      <c r="M71" s="29"/>
      <c r="N71" s="29"/>
      <c r="O71" s="29"/>
      <c r="U71" s="28" t="s">
        <v>264</v>
      </c>
      <c r="X71" s="28" t="s">
        <v>264</v>
      </c>
      <c r="AD71" s="64"/>
      <c r="AE71" s="15"/>
      <c r="AH71" s="28" t="s">
        <v>264</v>
      </c>
      <c r="AI71" s="28" t="s">
        <v>264</v>
      </c>
      <c r="AL71" s="15"/>
      <c r="AM71" s="15"/>
      <c r="AT71" s="28" t="s">
        <v>264</v>
      </c>
      <c r="AV71" s="15"/>
      <c r="AW71" s="15"/>
      <c r="AX71" s="29"/>
      <c r="AY71" s="29"/>
      <c r="AZ71" s="29"/>
      <c r="BA71" s="29"/>
      <c r="BB71" s="29"/>
      <c r="BC71" s="29"/>
      <c r="BD71" s="29"/>
      <c r="BE71" s="29"/>
      <c r="BF71" s="40"/>
      <c r="BG71" s="40"/>
      <c r="BH71" s="29"/>
      <c r="BP71" s="29"/>
      <c r="BQ71" s="19"/>
      <c r="BR71" s="15"/>
      <c r="BS71" s="15"/>
      <c r="BW71" s="15"/>
      <c r="BX71" s="62"/>
    </row>
    <row r="72" spans="1:76" s="28" customFormat="1">
      <c r="A72" s="12"/>
      <c r="B72" s="12"/>
      <c r="C72" s="29"/>
      <c r="F72" s="15"/>
      <c r="J72" s="29"/>
      <c r="K72" s="29"/>
      <c r="L72" s="29"/>
      <c r="M72" s="29"/>
      <c r="N72" s="29"/>
      <c r="O72" s="29"/>
      <c r="U72" s="28" t="s">
        <v>264</v>
      </c>
      <c r="X72" s="28" t="s">
        <v>264</v>
      </c>
      <c r="AD72" s="64"/>
      <c r="AE72" s="15"/>
      <c r="AH72" s="28" t="s">
        <v>264</v>
      </c>
      <c r="AI72" s="28" t="s">
        <v>264</v>
      </c>
      <c r="AL72" s="15"/>
      <c r="AM72" s="15"/>
      <c r="AT72" s="28" t="s">
        <v>264</v>
      </c>
      <c r="AV72" s="15"/>
      <c r="AW72" s="15"/>
      <c r="AX72" s="29"/>
      <c r="AY72" s="29"/>
      <c r="AZ72" s="29"/>
      <c r="BA72" s="29"/>
      <c r="BB72" s="29"/>
      <c r="BC72" s="29"/>
      <c r="BD72" s="29"/>
      <c r="BE72" s="29"/>
      <c r="BF72" s="40"/>
      <c r="BG72" s="40"/>
      <c r="BH72" s="29"/>
      <c r="BP72" s="29"/>
      <c r="BQ72" s="19"/>
      <c r="BR72" s="15"/>
      <c r="BS72" s="15"/>
      <c r="BW72" s="15"/>
      <c r="BX72" s="62"/>
    </row>
    <row r="73" spans="1:76" s="28" customFormat="1">
      <c r="F73" s="15"/>
      <c r="L73" s="29"/>
      <c r="U73" s="28" t="s">
        <v>264</v>
      </c>
      <c r="X73" s="28" t="s">
        <v>264</v>
      </c>
      <c r="AD73" s="64"/>
      <c r="AE73" s="15"/>
      <c r="AH73" s="28" t="s">
        <v>264</v>
      </c>
      <c r="AI73" s="28" t="s">
        <v>264</v>
      </c>
      <c r="AL73" s="15"/>
      <c r="AM73" s="15"/>
      <c r="AT73" s="28" t="s">
        <v>264</v>
      </c>
      <c r="AV73" s="15"/>
      <c r="AW73" s="15"/>
      <c r="AX73" s="29"/>
      <c r="AY73" s="29"/>
      <c r="AZ73" s="29"/>
      <c r="BA73" s="29"/>
      <c r="BB73" s="29"/>
      <c r="BC73" s="29"/>
      <c r="BD73" s="29"/>
      <c r="BE73" s="29"/>
      <c r="BF73" s="40"/>
      <c r="BG73" s="40"/>
      <c r="BH73" s="29"/>
      <c r="BP73" s="29"/>
      <c r="BQ73" s="19"/>
      <c r="BR73" s="15"/>
      <c r="BS73" s="15"/>
      <c r="BW73" s="15"/>
      <c r="BX73" s="62"/>
    </row>
    <row r="74" spans="1:76" s="28" customFormat="1">
      <c r="F74" s="15"/>
      <c r="U74" s="28" t="s">
        <v>264</v>
      </c>
      <c r="X74" s="28" t="s">
        <v>264</v>
      </c>
      <c r="AD74" s="64"/>
      <c r="AE74" s="15"/>
      <c r="AH74" s="28" t="s">
        <v>264</v>
      </c>
      <c r="AI74" s="28" t="s">
        <v>264</v>
      </c>
      <c r="AL74" s="15"/>
      <c r="AM74" s="15"/>
      <c r="AT74" s="28" t="s">
        <v>264</v>
      </c>
      <c r="AV74" s="15"/>
      <c r="AW74" s="15"/>
      <c r="AX74" s="29"/>
      <c r="AY74" s="29"/>
      <c r="AZ74" s="29"/>
      <c r="BA74" s="29"/>
      <c r="BB74" s="29"/>
      <c r="BC74" s="29"/>
      <c r="BD74" s="29"/>
      <c r="BE74" s="29"/>
      <c r="BF74" s="40"/>
      <c r="BG74" s="40"/>
      <c r="BH74" s="29"/>
      <c r="BP74" s="29"/>
      <c r="BQ74" s="19"/>
      <c r="BR74" s="15"/>
      <c r="BS74" s="15"/>
      <c r="BW74" s="15"/>
      <c r="BX74" s="62"/>
    </row>
    <row r="75" spans="1:76" s="28" customFormat="1">
      <c r="F75" s="15"/>
      <c r="U75" s="28" t="s">
        <v>264</v>
      </c>
      <c r="X75" s="28" t="s">
        <v>264</v>
      </c>
      <c r="AD75" s="64"/>
      <c r="AE75" s="15"/>
      <c r="AH75" s="28" t="s">
        <v>264</v>
      </c>
      <c r="AI75" s="28" t="s">
        <v>264</v>
      </c>
      <c r="AL75" s="15"/>
      <c r="AM75" s="15"/>
      <c r="AT75" s="28" t="s">
        <v>264</v>
      </c>
      <c r="AV75" s="15"/>
      <c r="AW75" s="15"/>
      <c r="AX75" s="29"/>
      <c r="AY75" s="29"/>
      <c r="AZ75" s="29"/>
      <c r="BA75" s="29"/>
      <c r="BB75" s="29"/>
      <c r="BC75" s="29"/>
      <c r="BD75" s="29"/>
      <c r="BE75" s="29"/>
      <c r="BF75" s="40"/>
      <c r="BG75" s="40"/>
      <c r="BH75" s="29"/>
      <c r="BP75" s="29"/>
      <c r="BQ75" s="19"/>
      <c r="BR75" s="15"/>
      <c r="BS75" s="15"/>
      <c r="BW75" s="15"/>
      <c r="BX75" s="62"/>
    </row>
    <row r="76" spans="1:76" s="28" customFormat="1">
      <c r="F76" s="15"/>
      <c r="U76" s="28" t="s">
        <v>264</v>
      </c>
      <c r="X76" s="28" t="s">
        <v>264</v>
      </c>
      <c r="AD76" s="64"/>
      <c r="AE76" s="15"/>
      <c r="AH76" s="28" t="s">
        <v>264</v>
      </c>
      <c r="AI76" s="28" t="s">
        <v>264</v>
      </c>
      <c r="AL76" s="15"/>
      <c r="AM76" s="15"/>
      <c r="AT76" s="28" t="s">
        <v>264</v>
      </c>
      <c r="AV76" s="15"/>
      <c r="AW76" s="15"/>
      <c r="AX76" s="29"/>
      <c r="AY76" s="29"/>
      <c r="AZ76" s="29"/>
      <c r="BA76" s="29"/>
      <c r="BB76" s="29"/>
      <c r="BC76" s="29"/>
      <c r="BD76" s="29"/>
      <c r="BE76" s="29"/>
      <c r="BF76" s="40"/>
      <c r="BG76" s="40"/>
      <c r="BH76" s="29"/>
      <c r="BP76" s="29"/>
      <c r="BQ76" s="19"/>
      <c r="BR76" s="15"/>
      <c r="BS76" s="15"/>
      <c r="BW76" s="15"/>
      <c r="BX76" s="62"/>
    </row>
    <row r="77" spans="1:76" s="28" customFormat="1">
      <c r="F77" s="15"/>
      <c r="U77" s="28" t="s">
        <v>264</v>
      </c>
      <c r="X77" s="28" t="s">
        <v>264</v>
      </c>
      <c r="AD77" s="64"/>
      <c r="AE77" s="15"/>
      <c r="AH77" s="28" t="s">
        <v>264</v>
      </c>
      <c r="AI77" s="28" t="s">
        <v>264</v>
      </c>
      <c r="AL77" s="15"/>
      <c r="AM77" s="15"/>
      <c r="AT77" s="28" t="s">
        <v>264</v>
      </c>
      <c r="AV77" s="15"/>
      <c r="AW77" s="15"/>
      <c r="AX77" s="29"/>
      <c r="AY77" s="29"/>
      <c r="AZ77" s="29"/>
      <c r="BA77" s="29"/>
      <c r="BB77" s="29"/>
      <c r="BC77" s="29"/>
      <c r="BD77" s="29"/>
      <c r="BE77" s="29"/>
      <c r="BF77" s="40"/>
      <c r="BG77" s="40"/>
      <c r="BH77" s="29"/>
      <c r="BP77" s="29"/>
      <c r="BQ77" s="19"/>
      <c r="BR77" s="15"/>
      <c r="BS77" s="15"/>
      <c r="BW77" s="15"/>
      <c r="BX77" s="62"/>
    </row>
    <row r="78" spans="1:76" s="28" customFormat="1">
      <c r="F78" s="15"/>
      <c r="U78" s="28" t="s">
        <v>264</v>
      </c>
      <c r="X78" s="28" t="s">
        <v>264</v>
      </c>
      <c r="AD78" s="64"/>
      <c r="AE78" s="15"/>
      <c r="AH78" s="28" t="s">
        <v>264</v>
      </c>
      <c r="AI78" s="28" t="s">
        <v>264</v>
      </c>
      <c r="AL78" s="15"/>
      <c r="AM78" s="15"/>
      <c r="AT78" s="28" t="s">
        <v>264</v>
      </c>
      <c r="AV78" s="15"/>
      <c r="AW78" s="15"/>
      <c r="AX78" s="29"/>
      <c r="AY78" s="29"/>
      <c r="AZ78" s="29"/>
      <c r="BA78" s="29"/>
      <c r="BB78" s="29"/>
      <c r="BC78" s="29"/>
      <c r="BD78" s="29"/>
      <c r="BE78" s="29"/>
      <c r="BF78" s="40"/>
      <c r="BG78" s="40"/>
      <c r="BH78" s="29"/>
      <c r="BP78" s="29"/>
      <c r="BQ78" s="19"/>
      <c r="BR78" s="15"/>
      <c r="BS78" s="15"/>
      <c r="BW78" s="15"/>
      <c r="BX78" s="62"/>
    </row>
    <row r="79" spans="1:76" s="28" customFormat="1">
      <c r="F79" s="15"/>
      <c r="U79" s="28" t="s">
        <v>264</v>
      </c>
      <c r="X79" s="28" t="s">
        <v>264</v>
      </c>
      <c r="AD79" s="64"/>
      <c r="AE79" s="15"/>
      <c r="AH79" s="28" t="s">
        <v>264</v>
      </c>
      <c r="AI79" s="28" t="s">
        <v>264</v>
      </c>
      <c r="AL79" s="15"/>
      <c r="AM79" s="15"/>
      <c r="AT79" s="28" t="s">
        <v>264</v>
      </c>
      <c r="AV79" s="15"/>
      <c r="AW79" s="15"/>
      <c r="AX79" s="29"/>
      <c r="AY79" s="29"/>
      <c r="AZ79" s="29"/>
      <c r="BA79" s="29"/>
      <c r="BB79" s="29"/>
      <c r="BC79" s="29"/>
      <c r="BD79" s="29"/>
      <c r="BE79" s="29"/>
      <c r="BF79" s="40"/>
      <c r="BG79" s="40"/>
      <c r="BH79" s="29"/>
      <c r="BP79" s="29"/>
      <c r="BQ79" s="19"/>
      <c r="BR79" s="15"/>
      <c r="BS79" s="15"/>
      <c r="BW79" s="15"/>
      <c r="BX79" s="62"/>
    </row>
    <row r="80" spans="1:76" s="28" customFormat="1">
      <c r="F80" s="15"/>
      <c r="U80" s="28" t="s">
        <v>264</v>
      </c>
      <c r="X80" s="28" t="s">
        <v>264</v>
      </c>
      <c r="AD80" s="64"/>
      <c r="AE80" s="15"/>
      <c r="AH80" s="28" t="s">
        <v>264</v>
      </c>
      <c r="AI80" s="28" t="s">
        <v>264</v>
      </c>
      <c r="AL80" s="15"/>
      <c r="AM80" s="15"/>
      <c r="AT80" s="28" t="s">
        <v>264</v>
      </c>
      <c r="AV80" s="15"/>
      <c r="AW80" s="15"/>
      <c r="AX80" s="29"/>
      <c r="AY80" s="29"/>
      <c r="AZ80" s="29"/>
      <c r="BA80" s="29"/>
      <c r="BB80" s="29"/>
      <c r="BC80" s="29"/>
      <c r="BD80" s="29"/>
      <c r="BE80" s="29"/>
      <c r="BF80" s="40"/>
      <c r="BG80" s="40"/>
      <c r="BH80" s="29"/>
      <c r="BP80" s="29"/>
      <c r="BQ80" s="19"/>
      <c r="BR80" s="15"/>
      <c r="BS80" s="15"/>
      <c r="BW80" s="15"/>
      <c r="BX80" s="62"/>
    </row>
    <row r="81" spans="6:76" s="28" customFormat="1">
      <c r="F81" s="15"/>
      <c r="U81" s="28" t="s">
        <v>264</v>
      </c>
      <c r="X81" s="28" t="s">
        <v>264</v>
      </c>
      <c r="AD81" s="64"/>
      <c r="AE81" s="15"/>
      <c r="AH81" s="28" t="s">
        <v>264</v>
      </c>
      <c r="AI81" s="28" t="s">
        <v>264</v>
      </c>
      <c r="AL81" s="15"/>
      <c r="AM81" s="15"/>
      <c r="AT81" s="28" t="s">
        <v>264</v>
      </c>
      <c r="AV81" s="15"/>
      <c r="AW81" s="15"/>
      <c r="AX81" s="29"/>
      <c r="AY81" s="29"/>
      <c r="AZ81" s="29"/>
      <c r="BA81" s="29"/>
      <c r="BB81" s="29"/>
      <c r="BC81" s="29"/>
      <c r="BD81" s="29"/>
      <c r="BE81" s="29"/>
      <c r="BF81" s="40"/>
      <c r="BG81" s="40"/>
      <c r="BH81" s="29"/>
      <c r="BP81" s="29"/>
      <c r="BQ81" s="19"/>
      <c r="BR81" s="15"/>
      <c r="BS81" s="15"/>
      <c r="BW81" s="15"/>
      <c r="BX81" s="62"/>
    </row>
    <row r="82" spans="6:76" s="28" customFormat="1">
      <c r="F82" s="15"/>
      <c r="U82" s="28" t="s">
        <v>264</v>
      </c>
      <c r="X82" s="28" t="s">
        <v>264</v>
      </c>
      <c r="AD82" s="64"/>
      <c r="AE82" s="15"/>
      <c r="AH82" s="28" t="s">
        <v>264</v>
      </c>
      <c r="AI82" s="28" t="s">
        <v>264</v>
      </c>
      <c r="AL82" s="15"/>
      <c r="AM82" s="15"/>
      <c r="AT82" s="28" t="s">
        <v>264</v>
      </c>
      <c r="AV82" s="15"/>
      <c r="AW82" s="15"/>
      <c r="AX82" s="29"/>
      <c r="AY82" s="29"/>
      <c r="AZ82" s="29"/>
      <c r="BA82" s="29"/>
      <c r="BB82" s="29"/>
      <c r="BC82" s="29"/>
      <c r="BD82" s="29"/>
      <c r="BE82" s="29"/>
      <c r="BF82" s="40"/>
      <c r="BG82" s="40"/>
      <c r="BH82" s="29"/>
      <c r="BP82" s="29"/>
      <c r="BQ82" s="19"/>
      <c r="BR82" s="15"/>
      <c r="BS82" s="15"/>
      <c r="BW82" s="15"/>
      <c r="BX82" s="62"/>
    </row>
    <row r="83" spans="6:76" s="28" customFormat="1">
      <c r="F83" s="15"/>
      <c r="U83" s="28" t="s">
        <v>264</v>
      </c>
      <c r="X83" s="28" t="s">
        <v>264</v>
      </c>
      <c r="AD83" s="64"/>
      <c r="AE83" s="15"/>
      <c r="AH83" s="28" t="s">
        <v>264</v>
      </c>
      <c r="AI83" s="28" t="s">
        <v>264</v>
      </c>
      <c r="AL83" s="15"/>
      <c r="AM83" s="15"/>
      <c r="AT83" s="28" t="s">
        <v>264</v>
      </c>
      <c r="AV83" s="15"/>
      <c r="AW83" s="15"/>
      <c r="AX83" s="29"/>
      <c r="AY83" s="29"/>
      <c r="AZ83" s="29"/>
      <c r="BA83" s="29"/>
      <c r="BB83" s="29"/>
      <c r="BC83" s="29"/>
      <c r="BD83" s="29"/>
      <c r="BE83" s="29"/>
      <c r="BF83" s="40"/>
      <c r="BG83" s="40"/>
      <c r="BH83" s="29"/>
      <c r="BP83" s="29"/>
      <c r="BQ83" s="19"/>
      <c r="BR83" s="15"/>
      <c r="BS83" s="15"/>
      <c r="BW83" s="15"/>
      <c r="BX83" s="62"/>
    </row>
    <row r="84" spans="6:76" s="28" customFormat="1">
      <c r="F84" s="15"/>
      <c r="U84" s="28" t="s">
        <v>264</v>
      </c>
      <c r="X84" s="28" t="s">
        <v>264</v>
      </c>
      <c r="AD84" s="64"/>
      <c r="AE84" s="15"/>
      <c r="AH84" s="28" t="s">
        <v>264</v>
      </c>
      <c r="AI84" s="28" t="s">
        <v>264</v>
      </c>
      <c r="AL84" s="15"/>
      <c r="AM84" s="15"/>
      <c r="AT84" s="28" t="s">
        <v>264</v>
      </c>
      <c r="AV84" s="15"/>
      <c r="AW84" s="15"/>
      <c r="AX84" s="29"/>
      <c r="AY84" s="29"/>
      <c r="AZ84" s="29"/>
      <c r="BA84" s="29"/>
      <c r="BB84" s="29"/>
      <c r="BC84" s="29"/>
      <c r="BD84" s="29"/>
      <c r="BE84" s="29"/>
      <c r="BF84" s="40"/>
      <c r="BG84" s="40"/>
      <c r="BH84" s="29"/>
      <c r="BP84" s="29"/>
      <c r="BQ84" s="19"/>
      <c r="BR84" s="15"/>
      <c r="BS84" s="15"/>
      <c r="BW84" s="15"/>
      <c r="BX84" s="62"/>
    </row>
    <row r="85" spans="6:76" s="28" customFormat="1">
      <c r="F85" s="15"/>
      <c r="U85" s="28" t="s">
        <v>264</v>
      </c>
      <c r="X85" s="28" t="s">
        <v>264</v>
      </c>
      <c r="AD85" s="64"/>
      <c r="AE85" s="15"/>
      <c r="AH85" s="28" t="s">
        <v>264</v>
      </c>
      <c r="AI85" s="28" t="s">
        <v>264</v>
      </c>
      <c r="AL85" s="15"/>
      <c r="AM85" s="15"/>
      <c r="AT85" s="28" t="s">
        <v>264</v>
      </c>
      <c r="AV85" s="15"/>
      <c r="AW85" s="15"/>
      <c r="AX85" s="29"/>
      <c r="AY85" s="29"/>
      <c r="AZ85" s="29"/>
      <c r="BA85" s="29"/>
      <c r="BB85" s="29"/>
      <c r="BC85" s="29"/>
      <c r="BD85" s="29"/>
      <c r="BE85" s="29"/>
      <c r="BF85" s="40"/>
      <c r="BG85" s="40"/>
      <c r="BH85" s="29"/>
      <c r="BP85" s="29"/>
      <c r="BQ85" s="19"/>
      <c r="BR85" s="15"/>
      <c r="BS85" s="15"/>
      <c r="BW85" s="15"/>
      <c r="BX85" s="62"/>
    </row>
    <row r="86" spans="6:76" s="28" customFormat="1">
      <c r="F86" s="15"/>
      <c r="U86" s="28" t="s">
        <v>264</v>
      </c>
      <c r="X86" s="28" t="s">
        <v>264</v>
      </c>
      <c r="AD86" s="64"/>
      <c r="AE86" s="15"/>
      <c r="AH86" s="28" t="s">
        <v>264</v>
      </c>
      <c r="AI86" s="28" t="s">
        <v>264</v>
      </c>
      <c r="AL86" s="15"/>
      <c r="AM86" s="15"/>
      <c r="AT86" s="28" t="s">
        <v>264</v>
      </c>
      <c r="AV86" s="15"/>
      <c r="AW86" s="15"/>
      <c r="AX86" s="29"/>
      <c r="AY86" s="29"/>
      <c r="AZ86" s="29"/>
      <c r="BA86" s="29"/>
      <c r="BB86" s="29"/>
      <c r="BC86" s="29"/>
      <c r="BD86" s="29"/>
      <c r="BE86" s="29"/>
      <c r="BF86" s="40"/>
      <c r="BG86" s="40"/>
      <c r="BH86" s="29"/>
      <c r="BP86" s="29"/>
      <c r="BQ86" s="19"/>
      <c r="BR86" s="15"/>
      <c r="BS86" s="15"/>
      <c r="BW86" s="15"/>
      <c r="BX86" s="62"/>
    </row>
    <row r="87" spans="6:76" s="28" customFormat="1">
      <c r="F87" s="15"/>
      <c r="U87" s="28" t="s">
        <v>264</v>
      </c>
      <c r="X87" s="28" t="s">
        <v>264</v>
      </c>
      <c r="AD87" s="64"/>
      <c r="AE87" s="15"/>
      <c r="AH87" s="28" t="s">
        <v>264</v>
      </c>
      <c r="AI87" s="28" t="s">
        <v>264</v>
      </c>
      <c r="AL87" s="24"/>
      <c r="AM87" s="24"/>
      <c r="AT87" s="28" t="s">
        <v>264</v>
      </c>
      <c r="AV87" s="24"/>
      <c r="AW87" s="24"/>
      <c r="AX87" s="29"/>
      <c r="AY87" s="29"/>
      <c r="AZ87" s="29"/>
      <c r="BA87" s="29"/>
      <c r="BB87" s="29"/>
      <c r="BC87" s="29"/>
      <c r="BD87" s="29"/>
      <c r="BE87" s="29"/>
      <c r="BF87" s="40"/>
      <c r="BG87" s="40"/>
      <c r="BH87" s="29"/>
      <c r="BP87" s="29"/>
      <c r="BQ87" s="19"/>
      <c r="BR87" s="24"/>
      <c r="BS87" s="24"/>
      <c r="BW87" s="24"/>
      <c r="BX87" s="40"/>
    </row>
    <row r="88" spans="6:76" s="28" customFormat="1">
      <c r="F88" s="24"/>
      <c r="U88" s="28" t="s">
        <v>264</v>
      </c>
      <c r="X88" s="28" t="s">
        <v>264</v>
      </c>
      <c r="AD88" s="65"/>
      <c r="AE88" s="24"/>
      <c r="AH88" s="28" t="s">
        <v>264</v>
      </c>
      <c r="AI88" s="28" t="s">
        <v>264</v>
      </c>
      <c r="AL88" s="24"/>
      <c r="AM88" s="24"/>
      <c r="AT88" s="28" t="s">
        <v>264</v>
      </c>
      <c r="AV88" s="24"/>
      <c r="AW88" s="24"/>
      <c r="AX88" s="29"/>
      <c r="AY88" s="29"/>
      <c r="AZ88" s="29"/>
      <c r="BA88" s="29"/>
      <c r="BB88" s="29"/>
      <c r="BC88" s="29"/>
      <c r="BD88" s="29"/>
      <c r="BE88" s="29"/>
      <c r="BF88" s="40"/>
      <c r="BG88" s="40"/>
      <c r="BH88" s="29"/>
      <c r="BP88" s="29"/>
      <c r="BQ88" s="19"/>
      <c r="BR88" s="24"/>
      <c r="BS88" s="24"/>
      <c r="BW88" s="24"/>
      <c r="BX88" s="40"/>
    </row>
    <row r="89" spans="6:76" s="28" customFormat="1">
      <c r="F89" s="24"/>
      <c r="U89" s="28" t="s">
        <v>264</v>
      </c>
      <c r="X89" s="28" t="s">
        <v>264</v>
      </c>
      <c r="AD89" s="65"/>
      <c r="AE89" s="24"/>
      <c r="AH89" s="28" t="s">
        <v>264</v>
      </c>
      <c r="AI89" s="28" t="s">
        <v>264</v>
      </c>
      <c r="AL89" s="24"/>
      <c r="AM89" s="24"/>
      <c r="AT89" s="28" t="s">
        <v>264</v>
      </c>
      <c r="AV89" s="24"/>
      <c r="AW89" s="24"/>
      <c r="AX89" s="29"/>
      <c r="AY89" s="29"/>
      <c r="AZ89" s="29"/>
      <c r="BA89" s="29"/>
      <c r="BB89" s="29"/>
      <c r="BC89" s="29"/>
      <c r="BD89" s="29"/>
      <c r="BE89" s="29"/>
      <c r="BF89" s="40"/>
      <c r="BG89" s="40"/>
      <c r="BH89" s="29"/>
      <c r="BP89" s="29"/>
      <c r="BQ89" s="19"/>
      <c r="BR89" s="24"/>
      <c r="BS89" s="24"/>
      <c r="BW89" s="24"/>
      <c r="BX89" s="40"/>
    </row>
    <row r="90" spans="6:76" s="28" customFormat="1">
      <c r="F90" s="24"/>
      <c r="U90" s="28" t="s">
        <v>264</v>
      </c>
      <c r="X90" s="28" t="s">
        <v>264</v>
      </c>
      <c r="AD90" s="65"/>
      <c r="AE90" s="24"/>
      <c r="AH90" s="28" t="s">
        <v>264</v>
      </c>
      <c r="AI90" s="28" t="s">
        <v>264</v>
      </c>
      <c r="AL90" s="24"/>
      <c r="AM90" s="24"/>
      <c r="AT90" s="28" t="s">
        <v>264</v>
      </c>
      <c r="AV90" s="24"/>
      <c r="AW90" s="24"/>
      <c r="AX90" s="29"/>
      <c r="AY90" s="29"/>
      <c r="AZ90" s="29"/>
      <c r="BA90" s="29"/>
      <c r="BB90" s="29"/>
      <c r="BC90" s="29"/>
      <c r="BD90" s="29"/>
      <c r="BE90" s="29"/>
      <c r="BF90" s="40"/>
      <c r="BG90" s="40"/>
      <c r="BH90" s="29"/>
      <c r="BP90" s="29"/>
      <c r="BQ90" s="19"/>
      <c r="BR90" s="24"/>
      <c r="BS90" s="24"/>
      <c r="BW90" s="24"/>
      <c r="BX90" s="40"/>
    </row>
    <row r="91" spans="6:76" s="28" customFormat="1">
      <c r="F91" s="24"/>
      <c r="U91" s="28" t="s">
        <v>264</v>
      </c>
      <c r="X91" s="28" t="s">
        <v>264</v>
      </c>
      <c r="AD91" s="65"/>
      <c r="AE91" s="24"/>
      <c r="AH91" s="28" t="s">
        <v>264</v>
      </c>
      <c r="AI91" s="28" t="s">
        <v>264</v>
      </c>
      <c r="AL91" s="24"/>
      <c r="AM91" s="24"/>
      <c r="AT91" s="28" t="s">
        <v>264</v>
      </c>
      <c r="AV91" s="24"/>
      <c r="AW91" s="24"/>
      <c r="AX91" s="29"/>
      <c r="AY91" s="29"/>
      <c r="AZ91" s="29"/>
      <c r="BA91" s="29"/>
      <c r="BB91" s="29"/>
      <c r="BC91" s="29"/>
      <c r="BD91" s="29"/>
      <c r="BE91" s="29"/>
      <c r="BF91" s="40"/>
      <c r="BG91" s="40"/>
      <c r="BH91" s="29"/>
      <c r="BP91" s="29"/>
      <c r="BQ91" s="19"/>
      <c r="BR91" s="24"/>
      <c r="BS91" s="24"/>
      <c r="BW91" s="24"/>
      <c r="BX91" s="40"/>
    </row>
    <row r="92" spans="6:76" s="28" customFormat="1">
      <c r="F92" s="24"/>
      <c r="U92" s="28" t="s">
        <v>264</v>
      </c>
      <c r="X92" s="28" t="s">
        <v>264</v>
      </c>
      <c r="AD92" s="65"/>
      <c r="AE92" s="24"/>
      <c r="AH92" s="28" t="s">
        <v>264</v>
      </c>
      <c r="AI92" s="28" t="s">
        <v>264</v>
      </c>
      <c r="AL92" s="24"/>
      <c r="AM92" s="24"/>
      <c r="AT92" s="28" t="s">
        <v>264</v>
      </c>
      <c r="AV92" s="24"/>
      <c r="AW92" s="24"/>
      <c r="AX92" s="29"/>
      <c r="AY92" s="29"/>
      <c r="AZ92" s="29"/>
      <c r="BA92" s="29"/>
      <c r="BB92" s="29"/>
      <c r="BC92" s="29"/>
      <c r="BD92" s="29"/>
      <c r="BE92" s="29"/>
      <c r="BF92" s="40"/>
      <c r="BG92" s="40"/>
      <c r="BH92" s="29"/>
      <c r="BP92" s="29"/>
      <c r="BQ92" s="19"/>
      <c r="BR92" s="24"/>
      <c r="BS92" s="24"/>
      <c r="BW92" s="24"/>
      <c r="BX92" s="40"/>
    </row>
    <row r="93" spans="6:76" s="28" customFormat="1">
      <c r="F93" s="24"/>
      <c r="U93" s="28" t="s">
        <v>264</v>
      </c>
      <c r="X93" s="28" t="s">
        <v>264</v>
      </c>
      <c r="AD93" s="65"/>
      <c r="AE93" s="24"/>
      <c r="AH93" s="28" t="s">
        <v>264</v>
      </c>
      <c r="AI93" s="28" t="s">
        <v>264</v>
      </c>
      <c r="AL93" s="24"/>
      <c r="AM93" s="24"/>
      <c r="AT93" s="28" t="s">
        <v>264</v>
      </c>
      <c r="AV93" s="24"/>
      <c r="AW93" s="24"/>
      <c r="AX93" s="29"/>
      <c r="AY93" s="29"/>
      <c r="AZ93" s="29"/>
      <c r="BA93" s="29"/>
      <c r="BB93" s="29"/>
      <c r="BC93" s="29"/>
      <c r="BD93" s="29"/>
      <c r="BE93" s="29"/>
      <c r="BF93" s="40"/>
      <c r="BG93" s="40"/>
      <c r="BH93" s="29"/>
      <c r="BP93" s="29"/>
      <c r="BQ93" s="19"/>
      <c r="BR93" s="24"/>
      <c r="BS93" s="24"/>
      <c r="BW93" s="24"/>
      <c r="BX93" s="40"/>
    </row>
    <row r="94" spans="6:76" s="28" customFormat="1">
      <c r="F94" s="24"/>
      <c r="U94" s="28" t="s">
        <v>264</v>
      </c>
      <c r="X94" s="28" t="s">
        <v>264</v>
      </c>
      <c r="AD94" s="65"/>
      <c r="AE94" s="24"/>
      <c r="AH94" s="28" t="s">
        <v>264</v>
      </c>
      <c r="AI94" s="28" t="s">
        <v>264</v>
      </c>
      <c r="AL94" s="24"/>
      <c r="AM94" s="24"/>
      <c r="AT94" s="28" t="s">
        <v>264</v>
      </c>
      <c r="AV94" s="24"/>
      <c r="AW94" s="24"/>
      <c r="AX94" s="29"/>
      <c r="AY94" s="29"/>
      <c r="AZ94" s="29"/>
      <c r="BA94" s="29"/>
      <c r="BB94" s="29"/>
      <c r="BC94" s="29"/>
      <c r="BD94" s="29"/>
      <c r="BE94" s="29"/>
      <c r="BF94" s="40"/>
      <c r="BG94" s="40"/>
      <c r="BH94" s="29"/>
      <c r="BP94" s="29"/>
      <c r="BQ94" s="19"/>
      <c r="BR94" s="24"/>
      <c r="BS94" s="24"/>
      <c r="BW94" s="24"/>
      <c r="BX94" s="40"/>
    </row>
    <row r="95" spans="6:76">
      <c r="U95" t="s">
        <v>264</v>
      </c>
      <c r="X95" s="28" t="s">
        <v>264</v>
      </c>
      <c r="Y95" s="28"/>
      <c r="Z95" s="28"/>
      <c r="AA95" s="28"/>
      <c r="AH95" s="39" t="s">
        <v>264</v>
      </c>
      <c r="AI95" s="39" t="s">
        <v>264</v>
      </c>
      <c r="AT95" t="s">
        <v>264</v>
      </c>
    </row>
    <row r="96" spans="6:76">
      <c r="U96" t="s">
        <v>264</v>
      </c>
      <c r="X96" s="28" t="s">
        <v>264</v>
      </c>
      <c r="Y96" s="28"/>
      <c r="Z96" s="28"/>
      <c r="AA96" s="28"/>
      <c r="AH96" s="39" t="s">
        <v>264</v>
      </c>
      <c r="AI96" s="39" t="s">
        <v>264</v>
      </c>
      <c r="AT96" t="s">
        <v>264</v>
      </c>
    </row>
    <row r="97" spans="21:46">
      <c r="U97" t="s">
        <v>264</v>
      </c>
      <c r="X97" s="28" t="s">
        <v>264</v>
      </c>
      <c r="Y97" s="28"/>
      <c r="Z97" s="28"/>
      <c r="AA97" s="28"/>
      <c r="AH97" s="39" t="s">
        <v>264</v>
      </c>
      <c r="AI97" s="39" t="s">
        <v>264</v>
      </c>
      <c r="AT97" t="s">
        <v>264</v>
      </c>
    </row>
    <row r="98" spans="21:46">
      <c r="U98" t="s">
        <v>264</v>
      </c>
      <c r="X98" s="28" t="s">
        <v>264</v>
      </c>
      <c r="Y98" s="28"/>
      <c r="Z98" s="28"/>
      <c r="AA98" s="28"/>
      <c r="AH98" s="39" t="s">
        <v>264</v>
      </c>
      <c r="AI98" s="39" t="s">
        <v>264</v>
      </c>
      <c r="AT98" t="s">
        <v>264</v>
      </c>
    </row>
    <row r="99" spans="21:46">
      <c r="U99" t="s">
        <v>264</v>
      </c>
      <c r="X99" s="28" t="s">
        <v>264</v>
      </c>
      <c r="Y99" s="28"/>
      <c r="Z99" s="28"/>
      <c r="AA99" s="28"/>
      <c r="AH99" s="39" t="s">
        <v>264</v>
      </c>
      <c r="AI99" s="39" t="s">
        <v>264</v>
      </c>
      <c r="AT99" t="s">
        <v>264</v>
      </c>
    </row>
    <row r="100" spans="21:46">
      <c r="U100" t="s">
        <v>264</v>
      </c>
      <c r="X100" s="28" t="s">
        <v>264</v>
      </c>
      <c r="Y100" s="28"/>
      <c r="Z100" s="28"/>
      <c r="AA100" s="28"/>
      <c r="AH100" s="39" t="s">
        <v>264</v>
      </c>
      <c r="AI100" s="39" t="s">
        <v>264</v>
      </c>
      <c r="AT100" t="s">
        <v>264</v>
      </c>
    </row>
    <row r="101" spans="21:46">
      <c r="U101" t="s">
        <v>264</v>
      </c>
      <c r="X101" s="28" t="s">
        <v>264</v>
      </c>
      <c r="Y101" s="28"/>
      <c r="Z101" s="28"/>
      <c r="AA101" s="28"/>
      <c r="AI101" s="39" t="s">
        <v>264</v>
      </c>
      <c r="AT101" t="s">
        <v>264</v>
      </c>
    </row>
    <row r="102" spans="21:46">
      <c r="U102" t="s">
        <v>264</v>
      </c>
      <c r="X102" s="28" t="s">
        <v>264</v>
      </c>
      <c r="Y102" s="28"/>
      <c r="Z102" s="28"/>
      <c r="AA102" s="28"/>
      <c r="AI102" s="39" t="s">
        <v>264</v>
      </c>
      <c r="AT102" t="s">
        <v>264</v>
      </c>
    </row>
    <row r="103" spans="21:46">
      <c r="U103" t="s">
        <v>264</v>
      </c>
      <c r="X103" s="28" t="s">
        <v>264</v>
      </c>
      <c r="Y103" s="28"/>
      <c r="Z103" s="28"/>
      <c r="AA103" s="28"/>
      <c r="AI103" s="39" t="s">
        <v>264</v>
      </c>
      <c r="AT103" t="s">
        <v>264</v>
      </c>
    </row>
    <row r="104" spans="21:46">
      <c r="U104" t="s">
        <v>264</v>
      </c>
      <c r="X104" s="28" t="s">
        <v>264</v>
      </c>
      <c r="Y104" s="28"/>
      <c r="Z104" s="28"/>
      <c r="AA104" s="28"/>
      <c r="AI104" s="39" t="s">
        <v>264</v>
      </c>
      <c r="AT104" t="s">
        <v>264</v>
      </c>
    </row>
    <row r="105" spans="21:46">
      <c r="U105" t="s">
        <v>264</v>
      </c>
      <c r="X105" s="28" t="s">
        <v>264</v>
      </c>
      <c r="Y105" s="28"/>
      <c r="Z105" s="28"/>
      <c r="AA105" s="28"/>
      <c r="AI105" s="39" t="s">
        <v>264</v>
      </c>
      <c r="AT105" t="s">
        <v>264</v>
      </c>
    </row>
    <row r="106" spans="21:46">
      <c r="U106" t="s">
        <v>264</v>
      </c>
      <c r="X106" s="28" t="s">
        <v>264</v>
      </c>
      <c r="Y106" s="28"/>
      <c r="Z106" s="28"/>
      <c r="AA106" s="28"/>
      <c r="AI106" s="39" t="s">
        <v>264</v>
      </c>
      <c r="AT106" t="s">
        <v>264</v>
      </c>
    </row>
    <row r="107" spans="21:46">
      <c r="U107" t="s">
        <v>264</v>
      </c>
      <c r="X107" s="28" t="s">
        <v>264</v>
      </c>
      <c r="Y107" s="28"/>
      <c r="Z107" s="28"/>
      <c r="AA107" s="28"/>
      <c r="AI107" s="39" t="s">
        <v>264</v>
      </c>
      <c r="AT107" t="s">
        <v>264</v>
      </c>
    </row>
    <row r="108" spans="21:46">
      <c r="U108" t="s">
        <v>264</v>
      </c>
      <c r="X108" s="28" t="s">
        <v>264</v>
      </c>
      <c r="Y108" s="28"/>
      <c r="Z108" s="28"/>
      <c r="AA108" s="28"/>
      <c r="AI108" s="39" t="s">
        <v>264</v>
      </c>
      <c r="AT108" t="s">
        <v>264</v>
      </c>
    </row>
    <row r="109" spans="21:46">
      <c r="U109" t="s">
        <v>264</v>
      </c>
      <c r="X109" s="28" t="s">
        <v>264</v>
      </c>
      <c r="Y109" s="28"/>
      <c r="Z109" s="28"/>
      <c r="AA109" s="28"/>
      <c r="AI109" s="39" t="s">
        <v>264</v>
      </c>
      <c r="AT109" t="s">
        <v>264</v>
      </c>
    </row>
    <row r="110" spans="21:46">
      <c r="U110" t="s">
        <v>264</v>
      </c>
      <c r="X110" s="28" t="s">
        <v>264</v>
      </c>
      <c r="Y110" s="28"/>
      <c r="Z110" s="28"/>
      <c r="AA110" s="28"/>
      <c r="AI110" s="39" t="s">
        <v>264</v>
      </c>
      <c r="AT110" t="s">
        <v>264</v>
      </c>
    </row>
    <row r="111" spans="21:46">
      <c r="U111" t="s">
        <v>264</v>
      </c>
      <c r="X111" s="28" t="s">
        <v>264</v>
      </c>
      <c r="Y111" s="28"/>
      <c r="Z111" s="28"/>
      <c r="AA111" s="28"/>
      <c r="AI111" s="39" t="s">
        <v>264</v>
      </c>
      <c r="AT111" t="s">
        <v>264</v>
      </c>
    </row>
    <row r="112" spans="21:46">
      <c r="U112" t="s">
        <v>264</v>
      </c>
      <c r="X112" s="28" t="s">
        <v>264</v>
      </c>
      <c r="Y112" s="28"/>
      <c r="Z112" s="28"/>
      <c r="AA112" s="28"/>
      <c r="AI112" s="39" t="s">
        <v>264</v>
      </c>
      <c r="AT112" t="s">
        <v>264</v>
      </c>
    </row>
    <row r="113" spans="21:46">
      <c r="U113" t="s">
        <v>264</v>
      </c>
      <c r="X113" s="28" t="s">
        <v>264</v>
      </c>
      <c r="Y113" s="28"/>
      <c r="Z113" s="28"/>
      <c r="AA113" s="28"/>
      <c r="AI113" s="39" t="s">
        <v>264</v>
      </c>
      <c r="AT113" t="s">
        <v>264</v>
      </c>
    </row>
    <row r="114" spans="21:46">
      <c r="U114" t="s">
        <v>264</v>
      </c>
      <c r="X114" s="28" t="s">
        <v>264</v>
      </c>
      <c r="Y114" s="28"/>
      <c r="Z114" s="28"/>
      <c r="AA114" s="28"/>
      <c r="AI114" s="39" t="s">
        <v>264</v>
      </c>
      <c r="AT114" t="s">
        <v>264</v>
      </c>
    </row>
    <row r="115" spans="21:46">
      <c r="U115" t="s">
        <v>264</v>
      </c>
      <c r="X115" s="28" t="s">
        <v>264</v>
      </c>
      <c r="Y115" s="28"/>
      <c r="Z115" s="28"/>
      <c r="AA115" s="28"/>
      <c r="AI115" s="39" t="s">
        <v>264</v>
      </c>
      <c r="AT115" t="s">
        <v>264</v>
      </c>
    </row>
    <row r="116" spans="21:46">
      <c r="U116" t="s">
        <v>264</v>
      </c>
      <c r="X116" s="28" t="s">
        <v>264</v>
      </c>
      <c r="Y116" s="28"/>
      <c r="Z116" s="28"/>
      <c r="AA116" s="28"/>
      <c r="AI116" s="39" t="s">
        <v>264</v>
      </c>
      <c r="AT116" t="s">
        <v>264</v>
      </c>
    </row>
    <row r="117" spans="21:46">
      <c r="U117" t="s">
        <v>264</v>
      </c>
      <c r="X117" s="28" t="s">
        <v>264</v>
      </c>
      <c r="Y117" s="28"/>
      <c r="Z117" s="28"/>
      <c r="AA117" s="28"/>
      <c r="AI117" s="39" t="s">
        <v>264</v>
      </c>
      <c r="AT117" t="s">
        <v>264</v>
      </c>
    </row>
    <row r="118" spans="21:46">
      <c r="U118" t="s">
        <v>264</v>
      </c>
      <c r="X118" s="28" t="s">
        <v>264</v>
      </c>
      <c r="Y118" s="28"/>
      <c r="Z118" s="28"/>
      <c r="AA118" s="28"/>
      <c r="AI118" s="39" t="s">
        <v>264</v>
      </c>
      <c r="AT118" t="s">
        <v>264</v>
      </c>
    </row>
    <row r="119" spans="21:46">
      <c r="U119" t="s">
        <v>264</v>
      </c>
      <c r="X119" s="28" t="s">
        <v>264</v>
      </c>
      <c r="Y119" s="28"/>
      <c r="Z119" s="28"/>
      <c r="AA119" s="28"/>
      <c r="AI119" s="39" t="s">
        <v>264</v>
      </c>
      <c r="AT119" t="s">
        <v>264</v>
      </c>
    </row>
    <row r="120" spans="21:46">
      <c r="U120" t="s">
        <v>264</v>
      </c>
      <c r="X120" s="28" t="s">
        <v>264</v>
      </c>
      <c r="Y120" s="28"/>
      <c r="Z120" s="28"/>
      <c r="AA120" s="28"/>
      <c r="AI120" s="39" t="s">
        <v>264</v>
      </c>
      <c r="AT120" t="s">
        <v>264</v>
      </c>
    </row>
    <row r="121" spans="21:46">
      <c r="U121" t="s">
        <v>264</v>
      </c>
      <c r="X121" s="28" t="s">
        <v>264</v>
      </c>
      <c r="Y121" s="28"/>
      <c r="Z121" s="28"/>
      <c r="AA121" s="28"/>
      <c r="AI121" s="39" t="s">
        <v>264</v>
      </c>
      <c r="AT121" t="s">
        <v>264</v>
      </c>
    </row>
    <row r="122" spans="21:46">
      <c r="U122" t="s">
        <v>264</v>
      </c>
      <c r="X122" s="28" t="s">
        <v>264</v>
      </c>
      <c r="Y122" s="28"/>
      <c r="Z122" s="28"/>
      <c r="AA122" s="28"/>
      <c r="AI122" s="39" t="s">
        <v>264</v>
      </c>
      <c r="AT122" t="s">
        <v>264</v>
      </c>
    </row>
    <row r="123" spans="21:46">
      <c r="U123" t="s">
        <v>264</v>
      </c>
      <c r="X123" s="28" t="s">
        <v>264</v>
      </c>
      <c r="Y123" s="28"/>
      <c r="Z123" s="28"/>
      <c r="AA123" s="28"/>
      <c r="AI123" s="39" t="s">
        <v>264</v>
      </c>
      <c r="AT123" t="s">
        <v>264</v>
      </c>
    </row>
    <row r="124" spans="21:46">
      <c r="U124" t="s">
        <v>264</v>
      </c>
      <c r="X124" s="28" t="s">
        <v>264</v>
      </c>
      <c r="Y124" s="28"/>
      <c r="Z124" s="28"/>
      <c r="AA124" s="28"/>
      <c r="AI124" s="39" t="s">
        <v>264</v>
      </c>
      <c r="AT124" t="s">
        <v>264</v>
      </c>
    </row>
    <row r="125" spans="21:46">
      <c r="U125" t="s">
        <v>264</v>
      </c>
      <c r="X125" s="28" t="s">
        <v>264</v>
      </c>
      <c r="Y125" s="28"/>
      <c r="Z125" s="28"/>
      <c r="AA125" s="28"/>
      <c r="AI125" s="39" t="s">
        <v>264</v>
      </c>
      <c r="AT125" t="s">
        <v>264</v>
      </c>
    </row>
    <row r="126" spans="21:46">
      <c r="U126" t="s">
        <v>264</v>
      </c>
      <c r="X126" s="28" t="s">
        <v>264</v>
      </c>
      <c r="Y126" s="28"/>
      <c r="Z126" s="28"/>
      <c r="AA126" s="28"/>
      <c r="AI126" s="39" t="s">
        <v>264</v>
      </c>
      <c r="AT126" t="s">
        <v>264</v>
      </c>
    </row>
    <row r="127" spans="21:46">
      <c r="U127" t="s">
        <v>264</v>
      </c>
      <c r="X127" s="28" t="s">
        <v>264</v>
      </c>
      <c r="Y127" s="28"/>
      <c r="Z127" s="28"/>
      <c r="AA127" s="28"/>
      <c r="AI127" s="39" t="s">
        <v>264</v>
      </c>
      <c r="AT127" t="s">
        <v>264</v>
      </c>
    </row>
    <row r="128" spans="21:46">
      <c r="U128" t="s">
        <v>264</v>
      </c>
      <c r="X128" s="28" t="s">
        <v>264</v>
      </c>
      <c r="Y128" s="28"/>
      <c r="Z128" s="28"/>
      <c r="AA128" s="28"/>
      <c r="AI128" s="39" t="s">
        <v>264</v>
      </c>
      <c r="AT128" t="s">
        <v>264</v>
      </c>
    </row>
    <row r="129" spans="21:46">
      <c r="U129" t="s">
        <v>264</v>
      </c>
      <c r="X129" s="28" t="s">
        <v>264</v>
      </c>
      <c r="Y129" s="28"/>
      <c r="Z129" s="28"/>
      <c r="AA129" s="28"/>
      <c r="AI129" s="39" t="s">
        <v>264</v>
      </c>
      <c r="AT129" t="s">
        <v>264</v>
      </c>
    </row>
    <row r="130" spans="21:46">
      <c r="U130" t="s">
        <v>264</v>
      </c>
      <c r="X130" s="28" t="s">
        <v>264</v>
      </c>
      <c r="Y130" s="28"/>
      <c r="Z130" s="28"/>
      <c r="AA130" s="28"/>
      <c r="AI130" s="39" t="s">
        <v>264</v>
      </c>
      <c r="AT130" t="s">
        <v>264</v>
      </c>
    </row>
    <row r="131" spans="21:46">
      <c r="U131" t="s">
        <v>264</v>
      </c>
      <c r="X131" s="28" t="s">
        <v>264</v>
      </c>
      <c r="Y131" s="28"/>
      <c r="Z131" s="28"/>
      <c r="AA131" s="28"/>
      <c r="AI131" s="39" t="s">
        <v>264</v>
      </c>
      <c r="AT131" t="s">
        <v>264</v>
      </c>
    </row>
    <row r="132" spans="21:46">
      <c r="U132" t="s">
        <v>264</v>
      </c>
      <c r="X132" s="28" t="s">
        <v>264</v>
      </c>
      <c r="Y132" s="28"/>
      <c r="Z132" s="28"/>
      <c r="AA132" s="28"/>
      <c r="AI132" s="39" t="s">
        <v>264</v>
      </c>
      <c r="AT132" t="s">
        <v>264</v>
      </c>
    </row>
    <row r="133" spans="21:46">
      <c r="U133" t="s">
        <v>264</v>
      </c>
      <c r="X133" s="28" t="s">
        <v>264</v>
      </c>
      <c r="Y133" s="28"/>
      <c r="Z133" s="28"/>
      <c r="AA133" s="28"/>
      <c r="AI133" s="39" t="s">
        <v>264</v>
      </c>
      <c r="AT133" t="s">
        <v>264</v>
      </c>
    </row>
    <row r="134" spans="21:46">
      <c r="U134" t="s">
        <v>264</v>
      </c>
      <c r="X134" s="28" t="s">
        <v>264</v>
      </c>
      <c r="Y134" s="28"/>
      <c r="Z134" s="28"/>
      <c r="AA134" s="28"/>
      <c r="AI134" s="39" t="s">
        <v>264</v>
      </c>
      <c r="AT134" t="s">
        <v>264</v>
      </c>
    </row>
    <row r="135" spans="21:46">
      <c r="U135" t="s">
        <v>264</v>
      </c>
      <c r="X135" s="28" t="s">
        <v>264</v>
      </c>
      <c r="Y135" s="28"/>
      <c r="Z135" s="28"/>
      <c r="AA135" s="28"/>
      <c r="AI135" s="39" t="s">
        <v>264</v>
      </c>
      <c r="AT135" t="s">
        <v>264</v>
      </c>
    </row>
    <row r="136" spans="21:46">
      <c r="U136" t="s">
        <v>264</v>
      </c>
      <c r="X136" s="28" t="s">
        <v>264</v>
      </c>
      <c r="Y136" s="28"/>
      <c r="Z136" s="28"/>
      <c r="AA136" s="28"/>
      <c r="AI136" s="39" t="s">
        <v>264</v>
      </c>
      <c r="AT136" t="s">
        <v>264</v>
      </c>
    </row>
    <row r="137" spans="21:46">
      <c r="U137" t="s">
        <v>264</v>
      </c>
      <c r="X137" s="28" t="s">
        <v>264</v>
      </c>
      <c r="Y137" s="28"/>
      <c r="Z137" s="28"/>
      <c r="AA137" s="28"/>
      <c r="AI137" s="39" t="s">
        <v>264</v>
      </c>
      <c r="AT137" t="s">
        <v>264</v>
      </c>
    </row>
    <row r="138" spans="21:46">
      <c r="U138" t="s">
        <v>264</v>
      </c>
      <c r="X138" s="28" t="s">
        <v>264</v>
      </c>
      <c r="Y138" s="28"/>
      <c r="Z138" s="28"/>
      <c r="AA138" s="28"/>
      <c r="AI138" s="39" t="s">
        <v>264</v>
      </c>
      <c r="AT138" t="s">
        <v>264</v>
      </c>
    </row>
    <row r="139" spans="21:46">
      <c r="U139" t="s">
        <v>264</v>
      </c>
      <c r="X139" s="28" t="s">
        <v>264</v>
      </c>
      <c r="Y139" s="28"/>
      <c r="Z139" s="28"/>
      <c r="AA139" s="28"/>
      <c r="AI139" s="39" t="s">
        <v>264</v>
      </c>
      <c r="AT139" t="s">
        <v>264</v>
      </c>
    </row>
    <row r="140" spans="21:46">
      <c r="U140" t="s">
        <v>264</v>
      </c>
      <c r="X140" s="28" t="s">
        <v>264</v>
      </c>
      <c r="Y140" s="28"/>
      <c r="Z140" s="28"/>
      <c r="AA140" s="28"/>
      <c r="AI140" s="39" t="s">
        <v>264</v>
      </c>
      <c r="AT140" t="s">
        <v>264</v>
      </c>
    </row>
    <row r="141" spans="21:46">
      <c r="U141" t="s">
        <v>264</v>
      </c>
      <c r="X141" s="28" t="s">
        <v>264</v>
      </c>
      <c r="Y141" s="28"/>
      <c r="Z141" s="28"/>
      <c r="AA141" s="28"/>
      <c r="AI141" s="39" t="s">
        <v>264</v>
      </c>
      <c r="AT141" t="s">
        <v>264</v>
      </c>
    </row>
    <row r="142" spans="21:46">
      <c r="U142" t="s">
        <v>264</v>
      </c>
      <c r="X142" s="28" t="s">
        <v>264</v>
      </c>
      <c r="Y142" s="28"/>
      <c r="Z142" s="28"/>
      <c r="AA142" s="28"/>
      <c r="AI142" s="39" t="s">
        <v>264</v>
      </c>
      <c r="AT142" t="s">
        <v>264</v>
      </c>
    </row>
    <row r="143" spans="21:46">
      <c r="U143" t="s">
        <v>264</v>
      </c>
      <c r="X143" s="28" t="s">
        <v>264</v>
      </c>
      <c r="Y143" s="28"/>
      <c r="Z143" s="28"/>
      <c r="AA143" s="28"/>
      <c r="AI143" s="39" t="s">
        <v>264</v>
      </c>
      <c r="AT143" t="s">
        <v>264</v>
      </c>
    </row>
    <row r="144" spans="21:46">
      <c r="U144" t="s">
        <v>264</v>
      </c>
      <c r="X144" s="28" t="s">
        <v>264</v>
      </c>
      <c r="Y144" s="28"/>
      <c r="Z144" s="28"/>
      <c r="AA144" s="28"/>
      <c r="AI144" s="39" t="s">
        <v>264</v>
      </c>
      <c r="AT144" t="s">
        <v>264</v>
      </c>
    </row>
    <row r="145" spans="21:46">
      <c r="U145" t="s">
        <v>264</v>
      </c>
      <c r="X145" s="28" t="s">
        <v>264</v>
      </c>
      <c r="Y145" s="28"/>
      <c r="Z145" s="28"/>
      <c r="AA145" s="28"/>
      <c r="AI145" s="39" t="s">
        <v>264</v>
      </c>
      <c r="AT145" t="s">
        <v>264</v>
      </c>
    </row>
    <row r="146" spans="21:46">
      <c r="U146" t="s">
        <v>264</v>
      </c>
      <c r="X146" s="28">
        <v>0</v>
      </c>
      <c r="Y146" s="28"/>
      <c r="Z146" s="28"/>
      <c r="AA146" s="28"/>
      <c r="AI146" s="39" t="s">
        <v>264</v>
      </c>
      <c r="AT146" t="s">
        <v>264</v>
      </c>
    </row>
    <row r="147" spans="21:46">
      <c r="X147" s="28">
        <v>0</v>
      </c>
      <c r="Y147" s="28"/>
      <c r="Z147" s="28"/>
      <c r="AA147" s="28"/>
      <c r="AI147" s="39" t="s">
        <v>264</v>
      </c>
      <c r="AT147" t="s">
        <v>264</v>
      </c>
    </row>
    <row r="148" spans="21:46">
      <c r="X148" s="28">
        <v>0</v>
      </c>
      <c r="Y148" s="28"/>
      <c r="Z148" s="28"/>
      <c r="AA148" s="28"/>
      <c r="AI148" s="39" t="s">
        <v>264</v>
      </c>
      <c r="AT148" t="s">
        <v>264</v>
      </c>
    </row>
    <row r="149" spans="21:46">
      <c r="X149" s="28">
        <v>0</v>
      </c>
      <c r="Y149" s="28"/>
      <c r="Z149" s="28"/>
      <c r="AA149" s="28"/>
      <c r="AI149" s="39" t="s">
        <v>264</v>
      </c>
      <c r="AT149" t="s">
        <v>264</v>
      </c>
    </row>
    <row r="150" spans="21:46">
      <c r="X150" s="28">
        <v>0</v>
      </c>
      <c r="Y150" s="28"/>
      <c r="Z150" s="28"/>
      <c r="AA150" s="28"/>
      <c r="AI150" s="39" t="s">
        <v>264</v>
      </c>
      <c r="AT150" t="s">
        <v>264</v>
      </c>
    </row>
    <row r="151" spans="21:46">
      <c r="X151" s="28">
        <v>0</v>
      </c>
      <c r="Y151" s="28"/>
      <c r="Z151" s="28"/>
      <c r="AA151" s="28"/>
      <c r="AI151" s="39" t="s">
        <v>264</v>
      </c>
      <c r="AT151" t="s">
        <v>264</v>
      </c>
    </row>
    <row r="152" spans="21:46">
      <c r="X152" s="28">
        <v>0</v>
      </c>
      <c r="Y152" s="28"/>
      <c r="Z152" s="28"/>
      <c r="AA152" s="28"/>
      <c r="AI152" s="39" t="s">
        <v>264</v>
      </c>
      <c r="AT152" t="s">
        <v>264</v>
      </c>
    </row>
    <row r="153" spans="21:46">
      <c r="X153" s="28">
        <v>0</v>
      </c>
      <c r="Y153" s="28"/>
      <c r="Z153" s="28"/>
      <c r="AA153" s="28"/>
      <c r="AI153" s="39" t="s">
        <v>264</v>
      </c>
      <c r="AT153" t="s">
        <v>264</v>
      </c>
    </row>
    <row r="154" spans="21:46">
      <c r="X154" s="28">
        <v>0</v>
      </c>
      <c r="Y154" s="28"/>
      <c r="Z154" s="28"/>
      <c r="AA154" s="28"/>
      <c r="AI154" s="39" t="s">
        <v>264</v>
      </c>
      <c r="AT154" t="s">
        <v>264</v>
      </c>
    </row>
    <row r="155" spans="21:46">
      <c r="X155" s="28">
        <v>0</v>
      </c>
      <c r="Y155" s="28"/>
      <c r="Z155" s="28"/>
      <c r="AA155" s="28"/>
      <c r="AI155" s="39" t="s">
        <v>264</v>
      </c>
      <c r="AT155" t="s">
        <v>264</v>
      </c>
    </row>
    <row r="156" spans="21:46">
      <c r="AI156" s="39" t="s">
        <v>264</v>
      </c>
      <c r="AT156" t="s">
        <v>264</v>
      </c>
    </row>
  </sheetData>
  <sortState ref="A2:BM60">
    <sortCondition ref="A2"/>
  </sortState>
  <phoneticPr fontId="10" type="noConversion"/>
  <conditionalFormatting sqref="BX1:BX1048576">
    <cfRule type="top10" dxfId="0" priority="1" rank="2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Associates Summary</vt:lpstr>
      <vt:lpstr>Candidates Summary</vt:lpstr>
      <vt:lpstr>Members Summary</vt:lpstr>
      <vt:lpstr>Associates</vt:lpstr>
      <vt:lpstr>Candidates</vt:lpstr>
      <vt:lpstr>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Vasquez</dc:creator>
  <cp:lastModifiedBy>ThinkPad-</cp:lastModifiedBy>
  <cp:lastPrinted>2015-07-09T04:05:38Z</cp:lastPrinted>
  <dcterms:created xsi:type="dcterms:W3CDTF">2014-01-05T02:20:08Z</dcterms:created>
  <dcterms:modified xsi:type="dcterms:W3CDTF">2017-05-03T04:07:27Z</dcterms:modified>
</cp:coreProperties>
</file>